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x\Desktop\Cta Pub MUNICIPIO TLATLAYA 2023\M1\"/>
    </mc:Choice>
  </mc:AlternateContent>
  <bookViews>
    <workbookView xWindow="-120" yWindow="-120" windowWidth="20733" windowHeight="11160"/>
  </bookViews>
  <sheets>
    <sheet name="Hoja1" sheetId="1" r:id="rId1"/>
  </sheets>
  <definedNames>
    <definedName name="_xlnm.Print_Titles" localSheetId="0">Hoja1!$1:$8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8" i="1" l="1"/>
  <c r="G70" i="1"/>
  <c r="H70" i="1" s="1"/>
  <c r="G69" i="1"/>
  <c r="H69" i="1" s="1"/>
  <c r="H66" i="1"/>
  <c r="G66" i="1"/>
  <c r="H65" i="1"/>
  <c r="G65" i="1"/>
  <c r="H64" i="1"/>
  <c r="G64" i="1"/>
  <c r="G63" i="1"/>
  <c r="H63" i="1" s="1"/>
  <c r="H60" i="1"/>
  <c r="G60" i="1"/>
  <c r="H59" i="1"/>
  <c r="G59" i="1"/>
  <c r="H58" i="1"/>
  <c r="G58" i="1"/>
  <c r="H57" i="1"/>
  <c r="G57" i="1"/>
  <c r="H56" i="1"/>
  <c r="G56" i="1"/>
  <c r="H55" i="1"/>
  <c r="G55" i="1"/>
  <c r="H52" i="1"/>
  <c r="G52" i="1"/>
  <c r="H51" i="1"/>
  <c r="G51" i="1"/>
  <c r="H50" i="1"/>
  <c r="G50" i="1"/>
  <c r="H47" i="1"/>
  <c r="G47" i="1"/>
  <c r="H46" i="1"/>
  <c r="G46" i="1"/>
  <c r="H45" i="1"/>
  <c r="G45" i="1"/>
  <c r="H44" i="1"/>
  <c r="G44" i="1"/>
  <c r="H43" i="1"/>
  <c r="G43" i="1"/>
  <c r="G42" i="1"/>
  <c r="H42" i="1" s="1"/>
  <c r="G41" i="1"/>
  <c r="H41" i="1" s="1"/>
  <c r="H40" i="1"/>
  <c r="G40" i="1"/>
  <c r="H39" i="1"/>
  <c r="G39" i="1"/>
  <c r="G37" i="1"/>
  <c r="H37" i="1" s="1"/>
  <c r="G36" i="1"/>
  <c r="H36" i="1" s="1"/>
  <c r="G35" i="1"/>
  <c r="H35" i="1" s="1"/>
  <c r="H29" i="1"/>
  <c r="G29" i="1"/>
  <c r="H28" i="1"/>
  <c r="G28" i="1"/>
  <c r="H27" i="1"/>
  <c r="G27" i="1"/>
  <c r="H26" i="1"/>
  <c r="G26" i="1"/>
  <c r="H25" i="1"/>
  <c r="G25" i="1"/>
  <c r="H22" i="1"/>
  <c r="G22" i="1"/>
  <c r="G21" i="1"/>
  <c r="H21" i="1" s="1"/>
  <c r="G18" i="1"/>
  <c r="H18" i="1" s="1"/>
  <c r="H17" i="1"/>
  <c r="G17" i="1"/>
  <c r="G16" i="1"/>
  <c r="H16" i="1" s="1"/>
  <c r="G15" i="1"/>
  <c r="H15" i="1" s="1"/>
  <c r="H14" i="1"/>
  <c r="G14" i="1"/>
  <c r="H13" i="1"/>
  <c r="G13" i="1"/>
  <c r="G12" i="1"/>
  <c r="H12" i="1" s="1"/>
  <c r="F68" i="1"/>
  <c r="F62" i="1"/>
  <c r="F54" i="1"/>
  <c r="F49" i="1"/>
  <c r="F38" i="1"/>
  <c r="F34" i="1"/>
  <c r="F24" i="1"/>
  <c r="F20" i="1"/>
  <c r="F11" i="1"/>
  <c r="E62" i="1"/>
  <c r="E54" i="1"/>
  <c r="E49" i="1"/>
  <c r="E38" i="1"/>
  <c r="E34" i="1"/>
  <c r="E24" i="1"/>
  <c r="E20" i="1"/>
  <c r="E11" i="1"/>
  <c r="G49" i="1" l="1"/>
  <c r="G11" i="1"/>
  <c r="H11" i="1" s="1"/>
  <c r="G34" i="1"/>
  <c r="H34" i="1" s="1"/>
  <c r="G62" i="1"/>
  <c r="H62" i="1" s="1"/>
  <c r="G38" i="1"/>
  <c r="H38" i="1" s="1"/>
  <c r="G68" i="1"/>
  <c r="H68" i="1" s="1"/>
  <c r="G24" i="1"/>
  <c r="H54" i="1"/>
  <c r="G20" i="1"/>
  <c r="H20" i="1" s="1"/>
  <c r="H49" i="1"/>
  <c r="G54" i="1"/>
  <c r="F72" i="1"/>
  <c r="H24" i="1"/>
  <c r="F31" i="1"/>
  <c r="E31" i="1"/>
  <c r="E72" i="1"/>
  <c r="F74" i="1" l="1"/>
  <c r="G72" i="1"/>
  <c r="H72" i="1" s="1"/>
  <c r="G31" i="1"/>
  <c r="H31" i="1" s="1"/>
  <c r="E74" i="1"/>
  <c r="G74" i="1" l="1"/>
  <c r="H74" i="1" s="1"/>
</calcChain>
</file>

<file path=xl/sharedStrings.xml><?xml version="1.0" encoding="utf-8"?>
<sst xmlns="http://schemas.openxmlformats.org/spreadsheetml/2006/main" count="75" uniqueCount="73">
  <si>
    <t>Aportaciones</t>
  </si>
  <si>
    <t>INGRESOS Y OTROS BENEFICIOS</t>
  </si>
  <si>
    <t>Impuestos</t>
  </si>
  <si>
    <t>Cuotas y Aportaciones de Seguridad Social</t>
  </si>
  <si>
    <t>Contribuciones de Mejoras</t>
  </si>
  <si>
    <t>Derechos</t>
  </si>
  <si>
    <t>Participaciones y Aportaciones</t>
  </si>
  <si>
    <t>Transferencias, Asignaciones, Subsidios y Otras Ayudas</t>
  </si>
  <si>
    <t>Otros Ingresos y 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</si>
  <si>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</si>
  <si>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</si>
  <si>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</si>
  <si>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</si>
  <si>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</si>
  <si>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</si>
  <si>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</si>
  <si>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</si>
  <si>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</si>
  <si>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</si>
  <si>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</si>
  <si>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</si>
  <si>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</si>
  <si>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</si>
  <si>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</si>
  <si>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</si>
  <si>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</si>
  <si>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</si>
  <si>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</si>
  <si>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</si>
  <si>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Convenios</t>
  </si>
  <si>
    <t>Intereses, Comisiones y  Otros Gastos de la 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</si>
  <si>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</si>
  <si>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</si>
  <si>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</si>
  <si>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</si>
  <si>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</si>
  <si>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</si>
  <si>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</si>
  <si>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</si>
  <si>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</si>
  <si>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</si>
  <si>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</si>
  <si>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</si>
  <si>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</si>
  <si>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Participaciones, Aportaciones, Convenios, Incentivos Derivados de la Colaboracion Fiscal y Fondos Distintos de Aportaciones</t>
  </si>
  <si>
    <t>Productos</t>
  </si>
  <si>
    <t>Aprovechamientos</t>
  </si>
  <si>
    <t>Transferencias, Asignaciones, Subsidios y Subvenciones, y Pensiones y Jubilaciones</t>
  </si>
  <si>
    <t>Ingresos de Gestión</t>
  </si>
  <si>
    <t>Ingresos por Venta de Bienes y Prestación de Servicios</t>
  </si>
  <si>
    <t>Participaciones, Aportaciones, Convenios, Incentivos Derivados de la Colaboracion Fiscal, Fondos Distintos de Aportaciones, Transferencias, Asignaciones, Subsidios y Subvenciones, y Pensiones y Jubilaciones</t>
  </si>
  <si>
    <t>Importe</t>
  </si>
  <si>
    <t>%</t>
  </si>
  <si>
    <t xml:space="preserve">( cifra en pesos )                                     </t>
  </si>
  <si>
    <t>"Bajo protesta de decir verdad declaramos que los Estados Financieros y sus notas, son razonablemente correctos y son responsabilidad del emisor"</t>
  </si>
  <si>
    <r>
      <t xml:space="preserve">Cuenta </t>
    </r>
    <r>
      <rPr>
        <b/>
        <sz val="8"/>
        <rFont val="Arial"/>
        <family val="2"/>
      </rPr>
      <t>(3)</t>
    </r>
  </si>
  <si>
    <r>
      <t xml:space="preserve">Concepto </t>
    </r>
    <r>
      <rPr>
        <b/>
        <sz val="8"/>
        <rFont val="Arial"/>
        <family val="2"/>
      </rPr>
      <t>(4)</t>
    </r>
  </si>
  <si>
    <r>
      <t xml:space="preserve">Importe </t>
    </r>
    <r>
      <rPr>
        <b/>
        <sz val="8"/>
        <rFont val="Arial"/>
        <family val="2"/>
      </rPr>
      <t>(5)</t>
    </r>
  </si>
  <si>
    <r>
      <t xml:space="preserve">Variación </t>
    </r>
    <r>
      <rPr>
        <b/>
        <sz val="8"/>
        <rFont val="Arial"/>
        <family val="2"/>
      </rPr>
      <t>(6)</t>
    </r>
  </si>
  <si>
    <r>
      <t xml:space="preserve">Total de Ingresos y Otros Beneficios </t>
    </r>
    <r>
      <rPr>
        <b/>
        <sz val="8"/>
        <rFont val="Arial"/>
        <family val="2"/>
      </rPr>
      <t>(7)</t>
    </r>
  </si>
  <si>
    <r>
      <t xml:space="preserve">Total  de Gastos y Otras Pérdidas </t>
    </r>
    <r>
      <rPr>
        <b/>
        <sz val="8"/>
        <rFont val="Arial"/>
        <family val="2"/>
      </rPr>
      <t>(8)</t>
    </r>
  </si>
  <si>
    <r>
      <t xml:space="preserve">Resultado del Ejercicio (Ahorro/Desahorro) </t>
    </r>
    <r>
      <rPr>
        <b/>
        <sz val="8"/>
        <rFont val="Arial"/>
        <family val="2"/>
      </rPr>
      <t>(9)</t>
    </r>
  </si>
  <si>
    <t>Estado de Actividades Comparativo</t>
  </si>
  <si>
    <t>Nota1: No se Incluyen Utilidades de Intereses, por regla de presentación se revelan como ingresos financieros</t>
  </si>
  <si>
    <t>Bienes Muebles e Intangibles</t>
  </si>
  <si>
    <t>Cuenta Pública 2023</t>
  </si>
  <si>
    <t>Nombre de la Entidad Municipal: (1)     Municipio  de TLATLAYA, 0053</t>
  </si>
  <si>
    <t>AL 31 DE DICIEMBRE DE 2023  (2)</t>
  </si>
  <si>
    <t>______________________________</t>
  </si>
  <si>
    <t>MTRO. CRISOFORO HERNANDEZ MENA</t>
  </si>
  <si>
    <t>L.A.E. MAX GONZALEZ GOMEZ</t>
  </si>
  <si>
    <t>PRESIDENTE MUNICIPAL</t>
  </si>
  <si>
    <t>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</si>
</sst>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3"/>
      <name val="Arial"/>
      <family val="2"/>
    </font>
    <font>
      <sz val="12"/>
      <name val="CG Omega"/>
      <family val="2"/>
    </font>
    <font>
      <b/>
      <sz val="12"/>
      <name val="CG Omega"/>
      <family val="2"/>
    </font>
    <font>
      <sz val="7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 style="double">
        <color indexed="64"/>
      </right>
      <top style="double">
        <color auto="1"/>
      </top>
      <bottom style="thin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5" applyAlignment="1">
      <alignment vertical="top"/>
    </xf>
    <xf numFmtId="0" fontId="3" fillId="0" borderId="0" xfId="5"/>
    <xf numFmtId="0" fontId="4" fillId="0" borderId="0" xfId="5" applyFont="1"/>
    <xf numFmtId="0" fontId="3" fillId="0" borderId="0" xfId="5" applyAlignment="1">
      <alignment vertical="top" wrapText="1"/>
    </xf>
    <xf numFmtId="0" fontId="5" fillId="0" borderId="0" xfId="5" applyFont="1"/>
    <xf numFmtId="0" fontId="5" fillId="0" borderId="0" xfId="5" applyFont="1" applyProtection="1">
      <protection locked="0"/>
    </xf>
    <xf numFmtId="0" fontId="3" fillId="0" borderId="0" xfId="5" applyProtection="1">
      <protection locked="0"/>
    </xf>
    <xf numFmtId="0" fontId="7" fillId="2" borderId="0" xfId="5" applyFont="1" applyFill="1" applyAlignment="1">
      <alignment horizontal="center" vertical="top"/>
    </xf>
    <xf numFmtId="0" fontId="5" fillId="0" borderId="0" xfId="5" applyFont="1" applyAlignment="1">
      <alignment vertical="center"/>
    </xf>
    <xf numFmtId="0" fontId="3" fillId="0" borderId="0" xfId="5" applyAlignment="1">
      <alignment vertical="center"/>
    </xf>
    <xf numFmtId="0" fontId="4" fillId="3" borderId="10" xfId="5" applyFont="1" applyFill="1" applyBorder="1" applyAlignment="1">
      <alignment vertical="center"/>
    </xf>
    <xf numFmtId="0" fontId="8" fillId="0" borderId="0" xfId="5" applyFont="1"/>
    <xf numFmtId="0" fontId="3" fillId="3" borderId="15" xfId="5" applyFill="1" applyBorder="1" applyAlignment="1">
      <alignment horizontal="left" vertical="top"/>
    </xf>
    <xf numFmtId="0" fontId="3" fillId="0" borderId="21" xfId="5" applyBorder="1" applyAlignment="1">
      <alignment vertical="top"/>
    </xf>
    <xf numFmtId="0" fontId="3" fillId="0" borderId="21" xfId="5" applyBorder="1" applyAlignment="1">
      <alignment horizontal="justify" vertical="top" wrapText="1"/>
    </xf>
    <xf numFmtId="0" fontId="3" fillId="0" borderId="21" xfId="5" applyBorder="1" applyAlignment="1">
      <alignment horizontal="left" vertical="top"/>
    </xf>
    <xf numFmtId="0" fontId="4" fillId="3" borderId="15" xfId="5" applyFont="1" applyFill="1" applyBorder="1" applyAlignment="1">
      <alignment vertical="top"/>
    </xf>
    <xf numFmtId="0" fontId="4" fillId="0" borderId="0" xfId="5" applyFont="1" applyAlignment="1">
      <alignment vertical="top"/>
    </xf>
    <xf numFmtId="0" fontId="9" fillId="0" borderId="0" xfId="5" applyFont="1"/>
    <xf numFmtId="0" fontId="4" fillId="0" borderId="21" xfId="5" applyFont="1" applyBorder="1" applyAlignment="1">
      <alignment vertical="top"/>
    </xf>
    <xf numFmtId="0" fontId="3" fillId="0" borderId="21" xfId="5" applyBorder="1" applyAlignment="1">
      <alignment vertical="top" wrapText="1"/>
    </xf>
    <xf numFmtId="0" fontId="3" fillId="0" borderId="21" xfId="5" applyBorder="1" applyAlignment="1">
      <alignment vertical="center" wrapText="1"/>
    </xf>
    <xf numFmtId="0" fontId="3" fillId="0" borderId="21" xfId="5" applyBorder="1" applyAlignment="1">
      <alignment horizontal="left" vertical="center" wrapText="1"/>
    </xf>
    <xf numFmtId="0" fontId="3" fillId="0" borderId="21" xfId="5" applyBorder="1" applyAlignment="1">
      <alignment horizontal="left" vertical="top" wrapText="1"/>
    </xf>
    <xf numFmtId="0" fontId="4" fillId="0" borderId="21" xfId="5" applyFont="1" applyBorder="1" applyAlignment="1">
      <alignment horizontal="left" vertical="top" wrapText="1"/>
    </xf>
    <xf numFmtId="0" fontId="3" fillId="3" borderId="20" xfId="5" applyFill="1" applyBorder="1" applyAlignment="1">
      <alignment vertical="center"/>
    </xf>
    <xf numFmtId="0" fontId="4" fillId="3" borderId="18" xfId="5" applyFont="1" applyFill="1" applyBorder="1" applyAlignment="1">
      <alignment vertical="center"/>
    </xf>
    <xf numFmtId="0" fontId="3" fillId="0" borderId="0" xfId="5" applyAlignment="1">
      <alignment horizontal="justify" vertical="top" wrapText="1"/>
    </xf>
    <xf numFmtId="0" fontId="3" fillId="0" borderId="0" xfId="5" applyAlignment="1">
      <alignment horizontal="left" vertical="top"/>
    </xf>
    <xf numFmtId="0" fontId="3" fillId="0" borderId="0" xfId="5" applyAlignment="1">
      <alignment vertical="center" wrapText="1"/>
    </xf>
    <xf numFmtId="0" fontId="3" fillId="0" borderId="0" xfId="5" applyAlignment="1">
      <alignment horizontal="left" vertical="center" wrapText="1"/>
    </xf>
    <xf numFmtId="0" fontId="4" fillId="0" borderId="0" xfId="5" applyFont="1" applyAlignment="1">
      <alignment horizontal="left" vertical="center" wrapText="1"/>
    </xf>
    <xf numFmtId="0" fontId="3" fillId="0" borderId="0" xfId="5" applyAlignment="1">
      <alignment horizontal="left" vertical="top" wrapText="1"/>
    </xf>
    <xf numFmtId="0" fontId="4" fillId="0" borderId="0" xfId="5" applyFont="1" applyAlignment="1">
      <alignment horizontal="left" vertical="top" wrapText="1"/>
    </xf>
    <xf numFmtId="0" fontId="4" fillId="3" borderId="7" xfId="5" applyFont="1" applyFill="1" applyBorder="1" applyAlignment="1">
      <alignment vertical="center"/>
    </xf>
    <xf numFmtId="0" fontId="4" fillId="3" borderId="4" xfId="5" applyFont="1" applyFill="1" applyBorder="1" applyAlignment="1">
      <alignment horizontal="center" vertical="center"/>
    </xf>
    <xf numFmtId="0" fontId="4" fillId="0" borderId="4" xfId="5" applyFont="1" applyBorder="1" applyAlignment="1">
      <alignment horizontal="center" vertical="center"/>
    </xf>
    <xf numFmtId="4" fontId="4" fillId="0" borderId="0" xfId="5" applyNumberFormat="1" applyFont="1"/>
    <xf numFmtId="4" fontId="7" fillId="2" borderId="0" xfId="5" applyNumberFormat="1" applyFont="1" applyFill="1" applyAlignment="1">
      <alignment horizontal="center" vertical="top"/>
    </xf>
    <xf numFmtId="4" fontId="4" fillId="2" borderId="13" xfId="5" applyNumberFormat="1" applyFont="1" applyFill="1" applyBorder="1" applyAlignment="1">
      <alignment horizontal="center" vertical="center"/>
    </xf>
    <xf numFmtId="4" fontId="4" fillId="2" borderId="14" xfId="5" applyNumberFormat="1" applyFont="1" applyFill="1" applyBorder="1" applyAlignment="1">
      <alignment horizontal="center" vertical="center"/>
    </xf>
    <xf numFmtId="4" fontId="3" fillId="0" borderId="0" xfId="5" applyNumberFormat="1"/>
    <xf numFmtId="4" fontId="3" fillId="0" borderId="10" xfId="7" applyNumberFormat="1" applyFont="1" applyFill="1" applyBorder="1" applyAlignment="1">
      <alignment vertical="top"/>
    </xf>
    <xf numFmtId="4" fontId="3" fillId="0" borderId="17" xfId="7" applyNumberFormat="1" applyFont="1" applyFill="1" applyBorder="1" applyAlignment="1">
      <alignment vertical="top"/>
    </xf>
    <xf numFmtId="4" fontId="3" fillId="0" borderId="15" xfId="7" applyNumberFormat="1" applyFont="1" applyFill="1" applyBorder="1" applyAlignment="1" applyProtection="1">
      <alignment vertical="top"/>
      <protection locked="0"/>
    </xf>
    <xf numFmtId="4" fontId="3" fillId="0" borderId="15" xfId="7" applyNumberFormat="1" applyFont="1" applyFill="1" applyBorder="1" applyAlignment="1">
      <alignment vertical="top"/>
    </xf>
    <xf numFmtId="4" fontId="3" fillId="0" borderId="22" xfId="7" applyNumberFormat="1" applyFont="1" applyFill="1" applyBorder="1" applyAlignment="1">
      <alignment vertical="top"/>
    </xf>
    <xf numFmtId="4" fontId="4" fillId="0" borderId="15" xfId="1" applyNumberFormat="1" applyFont="1" applyFill="1" applyBorder="1" applyAlignment="1">
      <alignment vertical="top"/>
    </xf>
    <xf numFmtId="4" fontId="4" fillId="0" borderId="22" xfId="1" applyNumberFormat="1" applyFont="1" applyFill="1" applyBorder="1" applyAlignment="1">
      <alignment vertical="top"/>
    </xf>
    <xf numFmtId="4" fontId="3" fillId="0" borderId="15" xfId="1" applyNumberFormat="1" applyFont="1" applyFill="1" applyBorder="1" applyAlignment="1">
      <alignment vertical="top"/>
    </xf>
    <xf numFmtId="4" fontId="3" fillId="0" borderId="22" xfId="1" applyNumberFormat="1" applyFont="1" applyFill="1" applyBorder="1" applyAlignment="1">
      <alignment vertical="top"/>
    </xf>
    <xf numFmtId="4" fontId="0" fillId="0" borderId="0" xfId="0" applyNumberFormat="1"/>
    <xf numFmtId="1" fontId="4" fillId="2" borderId="19" xfId="5" applyNumberFormat="1" applyFont="1" applyFill="1" applyBorder="1" applyAlignment="1">
      <alignment horizontal="center" vertical="center"/>
    </xf>
    <xf numFmtId="4" fontId="3" fillId="0" borderId="0" xfId="5" applyNumberFormat="1" applyAlignment="1">
      <alignment horizontal="right" vertical="top" wrapText="1"/>
    </xf>
    <xf numFmtId="4" fontId="7" fillId="2" borderId="0" xfId="5" applyNumberFormat="1" applyFont="1" applyFill="1" applyAlignment="1">
      <alignment horizontal="right" vertical="top" wrapText="1"/>
    </xf>
    <xf numFmtId="4" fontId="3" fillId="0" borderId="0" xfId="5" applyNumberFormat="1" applyAlignment="1">
      <alignment horizontal="right" wrapText="1"/>
    </xf>
    <xf numFmtId="4" fontId="3" fillId="0" borderId="11" xfId="7" applyNumberFormat="1" applyFont="1" applyFill="1" applyBorder="1" applyAlignment="1">
      <alignment horizontal="right" vertical="top" wrapText="1"/>
    </xf>
    <xf numFmtId="4" fontId="4" fillId="0" borderId="16" xfId="7" applyNumberFormat="1" applyFont="1" applyFill="1" applyBorder="1" applyAlignment="1">
      <alignment horizontal="right" vertical="top" wrapText="1"/>
    </xf>
    <xf numFmtId="4" fontId="3" fillId="0" borderId="16" xfId="7" applyNumberFormat="1" applyFont="1" applyFill="1" applyBorder="1" applyAlignment="1">
      <alignment horizontal="right" vertical="top" wrapText="1"/>
    </xf>
    <xf numFmtId="4" fontId="4" fillId="0" borderId="16" xfId="1" applyNumberFormat="1" applyFont="1" applyFill="1" applyBorder="1" applyAlignment="1">
      <alignment horizontal="right" vertical="top"/>
    </xf>
    <xf numFmtId="4" fontId="3" fillId="0" borderId="16" xfId="1" applyNumberFormat="1" applyFont="1" applyFill="1" applyBorder="1" applyAlignment="1">
      <alignment horizontal="right" vertical="top" wrapText="1"/>
    </xf>
    <xf numFmtId="4" fontId="10" fillId="0" borderId="0" xfId="5" applyNumberFormat="1" applyFont="1" applyAlignment="1">
      <alignment horizontal="right" vertical="top"/>
    </xf>
    <xf numFmtId="4" fontId="3" fillId="0" borderId="0" xfId="5" applyNumberFormat="1" applyAlignment="1">
      <alignment horizontal="right"/>
    </xf>
    <xf numFmtId="4" fontId="0" fillId="0" borderId="0" xfId="0" applyNumberFormat="1" applyAlignment="1">
      <alignment horizontal="right"/>
    </xf>
    <xf numFmtId="0" fontId="4" fillId="3" borderId="1" xfId="5" applyFont="1" applyFill="1" applyBorder="1" applyAlignment="1">
      <alignment horizontal="center" vertical="center"/>
    </xf>
    <xf numFmtId="0" fontId="4" fillId="3" borderId="6" xfId="5" applyFont="1" applyFill="1" applyBorder="1" applyAlignment="1">
      <alignment horizontal="center" vertical="center"/>
    </xf>
    <xf numFmtId="0" fontId="3" fillId="0" borderId="4" xfId="5" applyBorder="1" applyAlignment="1">
      <alignment horizontal="center" vertical="center"/>
    </xf>
    <xf numFmtId="0" fontId="4" fillId="3" borderId="21" xfId="5" applyFont="1" applyFill="1" applyBorder="1" applyAlignment="1">
      <alignment vertical="center"/>
    </xf>
    <xf numFmtId="0" fontId="4" fillId="3" borderId="21" xfId="5" applyFont="1" applyFill="1" applyBorder="1" applyAlignment="1">
      <alignment horizontal="left" vertical="center"/>
    </xf>
    <xf numFmtId="4" fontId="4" fillId="3" borderId="13" xfId="1" applyNumberFormat="1" applyFont="1" applyFill="1" applyBorder="1" applyAlignment="1">
      <alignment vertical="center"/>
    </xf>
    <xf numFmtId="4" fontId="4" fillId="3" borderId="19" xfId="1" applyNumberFormat="1" applyFont="1" applyFill="1" applyBorder="1" applyAlignment="1">
      <alignment vertical="center"/>
    </xf>
    <xf numFmtId="4" fontId="4" fillId="3" borderId="14" xfId="1" applyNumberFormat="1" applyFont="1" applyFill="1" applyBorder="1" applyAlignment="1">
      <alignment horizontal="right" vertical="center"/>
    </xf>
    <xf numFmtId="4" fontId="4" fillId="3" borderId="15" xfId="1" applyNumberFormat="1" applyFont="1" applyFill="1" applyBorder="1" applyAlignment="1" applyProtection="1">
      <alignment vertical="center"/>
    </xf>
    <xf numFmtId="4" fontId="4" fillId="3" borderId="22" xfId="7" applyNumberFormat="1" applyFont="1" applyFill="1" applyBorder="1" applyAlignment="1">
      <alignment vertical="center"/>
    </xf>
    <xf numFmtId="4" fontId="4" fillId="3" borderId="16" xfId="7" applyNumberFormat="1" applyFont="1" applyFill="1" applyBorder="1" applyAlignment="1">
      <alignment horizontal="right" vertical="center"/>
    </xf>
    <xf numFmtId="4" fontId="4" fillId="3" borderId="15" xfId="7" applyNumberFormat="1" applyFont="1" applyFill="1" applyBorder="1" applyAlignment="1">
      <alignment vertical="center"/>
    </xf>
    <xf numFmtId="4" fontId="4" fillId="3" borderId="15" xfId="1" applyNumberFormat="1" applyFont="1" applyFill="1" applyBorder="1" applyAlignment="1">
      <alignment vertical="center"/>
    </xf>
    <xf numFmtId="0" fontId="4" fillId="2" borderId="4" xfId="5" applyFont="1" applyFill="1" applyBorder="1" applyAlignment="1">
      <alignment vertical="center"/>
    </xf>
    <xf numFmtId="0" fontId="4" fillId="2" borderId="0" xfId="5" applyFont="1" applyFill="1" applyAlignment="1">
      <alignment vertical="center"/>
    </xf>
    <xf numFmtId="0" fontId="4" fillId="2" borderId="5" xfId="5" applyFont="1" applyFill="1" applyBorder="1" applyAlignment="1">
      <alignment vertical="center"/>
    </xf>
    <xf numFmtId="0" fontId="4" fillId="2" borderId="0" xfId="5" applyFont="1" applyFill="1" applyAlignment="1">
      <alignment horizontal="right" vertical="center"/>
    </xf>
    <xf numFmtId="1" fontId="4" fillId="2" borderId="13" xfId="5" applyNumberFormat="1" applyFont="1" applyFill="1" applyBorder="1" applyAlignment="1">
      <alignment horizontal="center" vertical="center"/>
    </xf>
    <xf numFmtId="0" fontId="4" fillId="2" borderId="6" xfId="5" applyFont="1" applyFill="1" applyBorder="1" applyAlignment="1">
      <alignment horizontal="center" vertical="top"/>
    </xf>
    <xf numFmtId="0" fontId="4" fillId="2" borderId="7" xfId="5" applyFont="1" applyFill="1" applyBorder="1" applyAlignment="1">
      <alignment horizontal="center" vertical="center"/>
    </xf>
    <xf numFmtId="4" fontId="4" fillId="2" borderId="7" xfId="5" applyNumberFormat="1" applyFont="1" applyFill="1" applyBorder="1" applyAlignment="1">
      <alignment horizontal="center" vertical="center"/>
    </xf>
    <xf numFmtId="0" fontId="1" fillId="0" borderId="0" xfId="0" applyFont="1"/>
    <xf numFmtId="0" fontId="4" fillId="2" borderId="7" xfId="5" applyFont="1" applyFill="1" applyBorder="1" applyAlignment="1">
      <alignment horizontal="left" vertical="center"/>
    </xf>
    <xf numFmtId="1" fontId="4" fillId="2" borderId="10" xfId="5" applyNumberFormat="1" applyFont="1" applyFill="1" applyBorder="1" applyAlignment="1">
      <alignment horizontal="center" vertical="center"/>
    </xf>
    <xf numFmtId="1" fontId="4" fillId="2" borderId="17" xfId="5" applyNumberFormat="1" applyFont="1" applyFill="1" applyBorder="1" applyAlignment="1">
      <alignment horizontal="center" vertical="center"/>
    </xf>
    <xf numFmtId="4" fontId="4" fillId="2" borderId="8" xfId="5" applyNumberFormat="1" applyFont="1" applyFill="1" applyBorder="1" applyAlignment="1">
      <alignment horizontal="right" vertical="center"/>
    </xf>
    <xf numFmtId="0" fontId="13" fillId="0" borderId="0" xfId="5" applyFont="1" applyAlignment="1">
      <alignment horizontal="left"/>
    </xf>
    <xf numFmtId="4" fontId="3" fillId="3" borderId="22" xfId="7" applyNumberFormat="1" applyFont="1" applyFill="1" applyBorder="1" applyAlignment="1" applyProtection="1">
      <alignment vertical="top"/>
      <protection locked="0"/>
    </xf>
    <xf numFmtId="4" fontId="3" fillId="3" borderId="16" xfId="7" applyNumberFormat="1" applyFont="1" applyFill="1" applyBorder="1" applyAlignment="1" applyProtection="1">
      <alignment horizontal="right" vertical="top" wrapText="1"/>
      <protection locked="0"/>
    </xf>
    <xf numFmtId="0" fontId="4" fillId="3" borderId="0" xfId="5" applyFont="1" applyFill="1" applyAlignment="1">
      <alignment horizontal="left" vertical="center" wrapText="1"/>
    </xf>
    <xf numFmtId="0" fontId="4" fillId="3" borderId="21" xfId="5" applyFont="1" applyFill="1" applyBorder="1" applyAlignment="1">
      <alignment horizontal="left" vertical="center" wrapText="1"/>
    </xf>
    <xf numFmtId="164" fontId="6" fillId="2" borderId="1" xfId="6" applyFont="1" applyFill="1" applyBorder="1" applyAlignment="1" applyProtection="1">
      <alignment horizontal="center" vertical="center" wrapText="1"/>
    </xf>
    <xf numFmtId="164" fontId="6" fillId="2" borderId="2" xfId="6" applyFont="1" applyFill="1" applyBorder="1" applyAlignment="1" applyProtection="1">
      <alignment horizontal="center" vertical="center"/>
    </xf>
    <xf numFmtId="164" fontId="6" fillId="2" borderId="3" xfId="6" applyFont="1" applyFill="1" applyBorder="1" applyAlignment="1" applyProtection="1">
      <alignment horizontal="center" vertical="center"/>
    </xf>
    <xf numFmtId="0" fontId="4" fillId="2" borderId="9" xfId="5" applyFont="1" applyFill="1" applyBorder="1" applyAlignment="1">
      <alignment horizontal="center" vertical="center"/>
    </xf>
    <xf numFmtId="0" fontId="4" fillId="2" borderId="12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4" fillId="2" borderId="18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0" xfId="5" applyFont="1" applyFill="1" applyBorder="1" applyAlignment="1">
      <alignment horizontal="center" vertical="center"/>
    </xf>
    <xf numFmtId="0" fontId="11" fillId="2" borderId="4" xfId="5" applyFont="1" applyFill="1" applyBorder="1" applyAlignment="1" applyProtection="1">
      <alignment horizontal="center" vertical="center"/>
      <protection locked="0"/>
    </xf>
    <xf numFmtId="0" fontId="11" fillId="2" borderId="0" xfId="5" applyFont="1" applyFill="1" applyAlignment="1" applyProtection="1">
      <alignment horizontal="center" vertical="center"/>
      <protection locked="0"/>
    </xf>
    <xf numFmtId="0" fontId="11" fillId="2" borderId="5" xfId="5" applyFont="1" applyFill="1" applyBorder="1" applyAlignment="1" applyProtection="1">
      <alignment horizontal="center" vertical="center"/>
      <protection locked="0"/>
    </xf>
    <xf numFmtId="4" fontId="4" fillId="2" borderId="23" xfId="5" applyNumberFormat="1" applyFont="1" applyFill="1" applyBorder="1" applyAlignment="1">
      <alignment horizontal="center" vertical="center"/>
    </xf>
    <xf numFmtId="4" fontId="4" fillId="2" borderId="24" xfId="5" applyNumberFormat="1" applyFont="1" applyFill="1" applyBorder="1" applyAlignment="1">
      <alignment horizontal="center" vertical="center"/>
    </xf>
    <xf numFmtId="0" fontId="14" fillId="0" borderId="0" xfId="0" applyFont="1"/>
    <xf numFmtId="4" fontId="14" fillId="0" borderId="0" xfId="0" applyNumberFormat="1" applyFont="1"/>
    <xf numFmtId="4" fontId="14" fillId="0" borderId="0" xfId="0" applyNumberFormat="1" applyFont="1" applyAlignment="1">
      <alignment horizontal="right"/>
    </xf>
  </cellXfs>
  <cellStyles count="8">
    <cellStyle name="Millares" xfId="1" builtinId="3"/>
    <cellStyle name="Millares 4" xfId="7"/>
    <cellStyle name="Moneda 2" xfId="6"/>
    <cellStyle name="Normal" xfId="0" builtinId="0"/>
    <cellStyle name="Normal 12" xfId="3"/>
    <cellStyle name="Normal 13" xfId="4"/>
    <cellStyle name="Normal 14" xfId="5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154517</xdr:colOff>
      <xdr:row>1</xdr:row>
      <xdr:rowOff>94192</xdr:rowOff>
    </xdr:from>
    <xdr:to>
      <xdr:col>2</xdr:col>
      <xdr:colOff>229590</xdr:colOff>
      <xdr:row>3</xdr:row>
      <xdr:rowOff>156633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132292"/>
          <a:ext cx="832840" cy="659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Q84"/>
  <sheetViews>
    <sheetView tabSelected="1" topLeftCell="A67" workbookViewId="0">
      <selection activeCell="D86" sqref="D86"/>
    </sheetView>
  </sheetViews>
  <sheetFormatPr baseColWidth="10" defaultRowHeight="14.35"/>
  <cols>
    <col min="1" max="1" width="1.29296875" customWidth="1"/>
    <col min="2" max="2" width="10.52734375" customWidth="1"/>
    <col min="3" max="3" width="5.703125" customWidth="1"/>
    <col min="4" max="4" width="84.05859375" customWidth="1"/>
    <col min="5" max="6" width="15.87890625" style="52" customWidth="1"/>
    <col min="7" max="7" width="13.5859375" style="52" customWidth="1"/>
    <col min="8" max="8" width="8.17578125" style="64" customWidth="1"/>
    <col min="9" max="9" width="1.1171875" customWidth="1"/>
  </cols>
  <sheetData>
    <row r="1" spans="2:17" ht="3" customHeight="1" thickBot="1">
      <c r="B1" s="1"/>
      <c r="C1" s="2"/>
      <c r="D1" s="2"/>
      <c r="E1" s="38"/>
      <c r="F1" s="38"/>
      <c r="G1" s="38"/>
      <c r="H1" s="54"/>
      <c r="I1" s="5"/>
      <c r="J1" s="2"/>
      <c r="K1" s="2"/>
      <c r="L1" s="2"/>
      <c r="M1" s="2"/>
      <c r="N1" s="2"/>
      <c r="O1" s="2"/>
      <c r="P1" s="2"/>
      <c r="Q1" s="2"/>
    </row>
    <row r="2" spans="2:17" s="2" customFormat="1" ht="24.95" customHeight="1" thickTop="1">
      <c r="B2" s="96" t="s">
        <v>65</v>
      </c>
      <c r="C2" s="97"/>
      <c r="D2" s="97"/>
      <c r="E2" s="97"/>
      <c r="F2" s="97"/>
      <c r="G2" s="97"/>
      <c r="H2" s="98"/>
      <c r="I2" s="5"/>
    </row>
    <row r="3" spans="2:17" s="7" customFormat="1" ht="22.5" customHeight="1">
      <c r="B3" s="105" t="s">
        <v>62</v>
      </c>
      <c r="C3" s="106"/>
      <c r="D3" s="106"/>
      <c r="E3" s="106"/>
      <c r="F3" s="106"/>
      <c r="G3" s="106"/>
      <c r="H3" s="107"/>
      <c r="I3" s="6"/>
    </row>
    <row r="4" spans="2:17" ht="20.100000000000001" customHeight="1">
      <c r="B4" s="78"/>
      <c r="C4" s="79"/>
      <c r="D4" s="79"/>
      <c r="E4" s="81" t="s">
        <v>53</v>
      </c>
      <c r="F4" s="79"/>
      <c r="G4" s="79"/>
      <c r="H4" s="80"/>
      <c r="I4" s="5"/>
      <c r="J4" s="2"/>
      <c r="K4" s="2"/>
      <c r="L4" s="2"/>
      <c r="M4" s="2"/>
      <c r="N4" s="2"/>
      <c r="O4" s="2"/>
      <c r="P4" s="2"/>
      <c r="Q4" s="2"/>
    </row>
    <row r="5" spans="2:17" s="86" customFormat="1" ht="17.100000000000001" customHeight="1" thickBot="1">
      <c r="B5" s="83"/>
      <c r="C5" s="87" t="s">
        <v>66</v>
      </c>
      <c r="D5" s="84"/>
      <c r="E5" s="85"/>
      <c r="F5" s="85"/>
      <c r="G5" s="85"/>
      <c r="H5" s="90" t="s">
        <v>67</v>
      </c>
      <c r="I5" s="2"/>
      <c r="J5" s="2"/>
      <c r="K5" s="2"/>
      <c r="L5" s="2"/>
      <c r="M5" s="2"/>
      <c r="N5" s="2"/>
      <c r="O5" s="2"/>
      <c r="P5" s="2"/>
      <c r="Q5" s="2"/>
    </row>
    <row r="6" spans="2:17" ht="6" customHeight="1" thickTop="1" thickBot="1">
      <c r="B6" s="8"/>
      <c r="C6" s="8"/>
      <c r="D6" s="8"/>
      <c r="E6" s="39"/>
      <c r="F6" s="39"/>
      <c r="G6" s="39"/>
      <c r="H6" s="55"/>
      <c r="I6" s="5"/>
      <c r="J6" s="2"/>
      <c r="K6" s="2"/>
      <c r="L6" s="2"/>
      <c r="M6" s="2"/>
      <c r="N6" s="2"/>
      <c r="O6" s="2"/>
      <c r="P6" s="2"/>
      <c r="Q6" s="2"/>
    </row>
    <row r="7" spans="2:17" s="10" customFormat="1" ht="16.5" customHeight="1" thickTop="1">
      <c r="B7" s="99" t="s">
        <v>55</v>
      </c>
      <c r="C7" s="101" t="s">
        <v>56</v>
      </c>
      <c r="D7" s="102"/>
      <c r="E7" s="88">
        <v>2023</v>
      </c>
      <c r="F7" s="89">
        <v>2022</v>
      </c>
      <c r="G7" s="108" t="s">
        <v>58</v>
      </c>
      <c r="H7" s="109"/>
      <c r="I7" s="9"/>
    </row>
    <row r="8" spans="2:17" s="10" customFormat="1" ht="15.75" customHeight="1" thickBot="1">
      <c r="B8" s="100"/>
      <c r="C8" s="103"/>
      <c r="D8" s="104"/>
      <c r="E8" s="82" t="s">
        <v>57</v>
      </c>
      <c r="F8" s="53" t="s">
        <v>57</v>
      </c>
      <c r="G8" s="40" t="s">
        <v>51</v>
      </c>
      <c r="H8" s="41" t="s">
        <v>52</v>
      </c>
      <c r="I8" s="9"/>
    </row>
    <row r="9" spans="2:17" ht="6" customHeight="1" thickTop="1" thickBot="1">
      <c r="B9" s="2"/>
      <c r="C9" s="2"/>
      <c r="D9" s="2"/>
      <c r="E9" s="42"/>
      <c r="F9" s="42"/>
      <c r="G9" s="42"/>
      <c r="H9" s="56"/>
      <c r="I9" s="2"/>
      <c r="J9" s="2"/>
      <c r="K9" s="2"/>
      <c r="L9" s="2"/>
      <c r="M9" s="2"/>
      <c r="N9" s="2"/>
      <c r="O9" s="2"/>
      <c r="P9" s="2"/>
      <c r="Q9" s="2"/>
    </row>
    <row r="10" spans="2:17" s="2" customFormat="1" ht="24" customHeight="1" thickTop="1">
      <c r="B10" s="65">
        <v>4000</v>
      </c>
      <c r="C10" s="27" t="s">
        <v>1</v>
      </c>
      <c r="D10" s="11"/>
      <c r="E10" s="43"/>
      <c r="F10" s="44"/>
      <c r="G10" s="44"/>
      <c r="H10" s="57"/>
      <c r="I10" s="1"/>
      <c r="J10" s="1"/>
      <c r="K10" s="1"/>
      <c r="L10" s="1"/>
      <c r="M10" s="1"/>
      <c r="N10" s="1"/>
      <c r="O10" s="1"/>
      <c r="P10" s="12"/>
      <c r="Q10" s="12"/>
    </row>
    <row r="11" spans="2:17" s="2" customFormat="1" ht="15">
      <c r="B11" s="36">
        <v>4100</v>
      </c>
      <c r="C11" s="69" t="s">
        <v>48</v>
      </c>
      <c r="D11" s="13"/>
      <c r="E11" s="76">
        <f>SUM(E12:E18)</f>
        <v>2075450.68</v>
      </c>
      <c r="F11" s="76">
        <f>SUM(F12:F18)</f>
        <v>1922621.78</v>
      </c>
      <c r="G11" s="74">
        <f>E11-F11</f>
        <v>152828.89999999991</v>
      </c>
      <c r="H11" s="75">
        <f>IF(E11=0,IF(F11=0,0,100),(G11*100)/E11)</f>
        <v>7.3636488437296865</v>
      </c>
      <c r="I11" s="1"/>
      <c r="J11" s="1"/>
      <c r="K11" s="1"/>
      <c r="L11" s="1"/>
      <c r="M11" s="1"/>
      <c r="N11" s="1"/>
      <c r="O11" s="1"/>
      <c r="P11" s="12"/>
      <c r="Q11" s="12"/>
    </row>
    <row r="12" spans="2:17" s="2" customFormat="1" ht="15">
      <c r="B12" s="37"/>
      <c r="C12" s="1"/>
      <c r="D12" s="14" t="s">
        <v>2</v>
      </c>
      <c r="E12" s="45">
        <v>1541865</v>
      </c>
      <c r="F12" s="45">
        <v>1310072</v>
      </c>
      <c r="G12" s="92">
        <f>E12-F12</f>
        <v>231793</v>
      </c>
      <c r="H12" s="93">
        <f>IF(E12=0,IF(F12=0,0,100),(G12*100)/E12)</f>
        <v>15.033287609485916</v>
      </c>
      <c r="I12" s="1"/>
      <c r="J12" s="1"/>
      <c r="K12" s="1"/>
      <c r="L12" s="1"/>
      <c r="M12" s="1"/>
      <c r="N12" s="1"/>
      <c r="O12" s="1"/>
      <c r="P12" s="12"/>
      <c r="Q12" s="12"/>
    </row>
    <row r="13" spans="2:17" s="2" customFormat="1" ht="15">
      <c r="B13" s="67"/>
      <c r="C13" s="28"/>
      <c r="D13" s="15" t="s">
        <v>3</v>
      </c>
      <c r="E13" s="45">
        <v>0</v>
      </c>
      <c r="F13" s="45">
        <v>0</v>
      </c>
      <c r="G13" s="92">
        <f t="shared" ref="G13:G18" si="0">E13-F13</f>
        <v>0</v>
      </c>
      <c r="H13" s="93">
        <f t="shared" ref="H13:H18" si="1">IF(E13=0,IF(F13=0,0,100),(G13*100)/E13)</f>
        <v>0</v>
      </c>
      <c r="I13" s="1"/>
      <c r="J13" s="1"/>
      <c r="K13" s="1"/>
      <c r="L13" s="1"/>
      <c r="M13" s="1"/>
      <c r="N13" s="1"/>
      <c r="O13" s="1"/>
      <c r="P13" s="12"/>
      <c r="Q13" s="12"/>
    </row>
    <row r="14" spans="2:17" s="2" customFormat="1" ht="15">
      <c r="B14" s="37"/>
      <c r="C14" s="28"/>
      <c r="D14" s="15" t="s">
        <v>4</v>
      </c>
      <c r="E14" s="45">
        <v>0</v>
      </c>
      <c r="F14" s="45">
        <v>0</v>
      </c>
      <c r="G14" s="92">
        <f t="shared" si="0"/>
        <v>0</v>
      </c>
      <c r="H14" s="93">
        <f t="shared" si="1"/>
        <v>0</v>
      </c>
      <c r="I14" s="1"/>
      <c r="J14" s="1"/>
      <c r="K14" s="1"/>
      <c r="L14" s="1"/>
      <c r="M14" s="1"/>
      <c r="N14" s="1"/>
      <c r="O14" s="1"/>
      <c r="P14" s="12"/>
      <c r="Q14" s="12"/>
    </row>
    <row r="15" spans="2:17" s="2" customFormat="1" ht="15">
      <c r="B15" s="67"/>
      <c r="C15" s="28"/>
      <c r="D15" s="15" t="s">
        <v>5</v>
      </c>
      <c r="E15" s="45">
        <v>511031</v>
      </c>
      <c r="F15" s="45">
        <v>583411</v>
      </c>
      <c r="G15" s="92">
        <f t="shared" si="0"/>
        <v>-72380</v>
      </c>
      <c r="H15" s="93">
        <f t="shared" si="1"/>
        <v>-14.163524326312885</v>
      </c>
      <c r="I15" s="1"/>
      <c r="J15" s="1"/>
      <c r="K15" s="1"/>
      <c r="L15" s="1"/>
      <c r="M15" s="1"/>
      <c r="N15" s="1"/>
      <c r="O15" s="1"/>
      <c r="P15" s="12"/>
      <c r="Q15" s="12"/>
    </row>
    <row r="16" spans="2:17" s="2" customFormat="1" ht="15">
      <c r="B16" s="67"/>
      <c r="C16" s="28"/>
      <c r="D16" s="15" t="s">
        <v>45</v>
      </c>
      <c r="E16" s="45">
        <v>5194.68</v>
      </c>
      <c r="F16" s="45">
        <v>5093.78</v>
      </c>
      <c r="G16" s="92">
        <f t="shared" si="0"/>
        <v>100.90000000000055</v>
      </c>
      <c r="H16" s="93">
        <f t="shared" si="1"/>
        <v>1.9423718111606594</v>
      </c>
      <c r="I16" s="1"/>
      <c r="J16" s="1"/>
      <c r="K16" s="1"/>
      <c r="L16" s="1"/>
      <c r="M16" s="1"/>
      <c r="N16" s="1"/>
      <c r="O16" s="1"/>
      <c r="P16" s="12"/>
      <c r="Q16" s="12"/>
    </row>
    <row r="17" spans="2:17" s="2" customFormat="1" ht="15">
      <c r="B17" s="67"/>
      <c r="C17" s="28"/>
      <c r="D17" s="15" t="s">
        <v>46</v>
      </c>
      <c r="E17" s="45">
        <v>0</v>
      </c>
      <c r="F17" s="45">
        <v>23595</v>
      </c>
      <c r="G17" s="92">
        <f t="shared" si="0"/>
        <v>-23595</v>
      </c>
      <c r="H17" s="93">
        <f t="shared" si="1"/>
        <v>100</v>
      </c>
      <c r="I17" s="1"/>
      <c r="J17" s="1"/>
      <c r="K17" s="1"/>
      <c r="L17" s="1"/>
      <c r="M17" s="1"/>
      <c r="N17" s="1"/>
      <c r="O17" s="1"/>
      <c r="P17" s="12"/>
      <c r="Q17" s="12"/>
    </row>
    <row r="18" spans="2:17" s="2" customFormat="1" ht="15">
      <c r="B18" s="67"/>
      <c r="C18" s="28"/>
      <c r="D18" s="15" t="s">
        <v>49</v>
      </c>
      <c r="E18" s="45">
        <v>17360</v>
      </c>
      <c r="F18" s="45">
        <v>450</v>
      </c>
      <c r="G18" s="92">
        <f t="shared" si="0"/>
        <v>16910</v>
      </c>
      <c r="H18" s="93">
        <f t="shared" si="1"/>
        <v>97.407834101382491</v>
      </c>
      <c r="I18" s="1"/>
      <c r="J18" s="1"/>
      <c r="K18" s="1"/>
      <c r="L18" s="1"/>
      <c r="M18" s="1"/>
      <c r="N18" s="1"/>
      <c r="O18" s="1"/>
      <c r="P18" s="12"/>
      <c r="Q18" s="12"/>
    </row>
    <row r="19" spans="2:17" s="2" customFormat="1" ht="15">
      <c r="B19" s="37"/>
      <c r="C19" s="1"/>
      <c r="D19" s="14"/>
      <c r="E19" s="46"/>
      <c r="F19" s="46"/>
      <c r="G19" s="47"/>
      <c r="H19" s="58"/>
      <c r="I19" s="1"/>
      <c r="J19" s="1"/>
      <c r="K19" s="1"/>
      <c r="L19" s="1"/>
      <c r="M19" s="1"/>
      <c r="N19" s="1"/>
      <c r="O19" s="1"/>
      <c r="P19" s="12"/>
      <c r="Q19" s="12"/>
    </row>
    <row r="20" spans="2:17" s="2" customFormat="1" ht="42" customHeight="1">
      <c r="B20" s="36">
        <v>4200</v>
      </c>
      <c r="C20" s="94" t="s">
        <v>50</v>
      </c>
      <c r="D20" s="95"/>
      <c r="E20" s="76">
        <f>SUM(E21:E22)</f>
        <v>251878449.19</v>
      </c>
      <c r="F20" s="76">
        <f>SUM(F21:F22)</f>
        <v>235320475.87</v>
      </c>
      <c r="G20" s="74">
        <f>E20-F20</f>
        <v>16557973.319999993</v>
      </c>
      <c r="H20" s="75">
        <f>IF(E20=0,IF(F20=0,0,100),(G20*100)/E20)</f>
        <v>6.5737951671719967</v>
      </c>
      <c r="I20" s="1"/>
      <c r="J20" s="1"/>
      <c r="K20" s="1"/>
      <c r="L20" s="1"/>
      <c r="M20" s="1"/>
      <c r="N20" s="1"/>
      <c r="O20" s="1"/>
      <c r="P20" s="12"/>
      <c r="Q20" s="12"/>
    </row>
    <row r="21" spans="2:17" s="2" customFormat="1" ht="24.35" customHeight="1">
      <c r="B21" s="37"/>
      <c r="C21" s="28"/>
      <c r="D21" s="15" t="s">
        <v>44</v>
      </c>
      <c r="E21" s="45">
        <v>251878449.19</v>
      </c>
      <c r="F21" s="45">
        <v>235320475.87</v>
      </c>
      <c r="G21" s="92">
        <f t="shared" ref="G21:G22" si="2">E21-F21</f>
        <v>16557973.319999993</v>
      </c>
      <c r="H21" s="93">
        <f t="shared" ref="H21:H22" si="3">IF(E21=0,IF(F21=0,0,100),(G21*100)/E21)</f>
        <v>6.5737951671719967</v>
      </c>
      <c r="I21" s="1"/>
      <c r="J21" s="1"/>
      <c r="K21" s="1"/>
      <c r="L21" s="1"/>
      <c r="M21" s="1"/>
      <c r="N21" s="1"/>
      <c r="O21" s="1"/>
      <c r="P21" s="12"/>
      <c r="Q21" s="12"/>
    </row>
    <row r="22" spans="2:17" s="2" customFormat="1" ht="19.5" customHeight="1">
      <c r="B22" s="37"/>
      <c r="C22" s="28"/>
      <c r="D22" s="15" t="s">
        <v>47</v>
      </c>
      <c r="E22" s="45">
        <v>0</v>
      </c>
      <c r="F22" s="45">
        <v>0</v>
      </c>
      <c r="G22" s="92">
        <f t="shared" si="2"/>
        <v>0</v>
      </c>
      <c r="H22" s="93">
        <f t="shared" si="3"/>
        <v>0</v>
      </c>
      <c r="I22" s="1"/>
      <c r="J22" s="1"/>
      <c r="K22" s="1"/>
      <c r="L22" s="1"/>
      <c r="M22" s="1"/>
      <c r="N22" s="1"/>
      <c r="O22" s="1"/>
      <c r="P22" s="12"/>
      <c r="Q22" s="12"/>
    </row>
    <row r="23" spans="2:17" s="2" customFormat="1" ht="15">
      <c r="B23" s="37"/>
      <c r="C23" s="28"/>
      <c r="D23" s="15"/>
      <c r="E23" s="46"/>
      <c r="F23" s="46"/>
      <c r="G23" s="47"/>
      <c r="H23" s="59"/>
      <c r="I23" s="1"/>
      <c r="J23" s="1"/>
      <c r="K23" s="1"/>
      <c r="L23" s="1"/>
      <c r="M23" s="1"/>
      <c r="N23" s="1"/>
      <c r="O23" s="1"/>
      <c r="P23" s="12"/>
      <c r="Q23" s="12"/>
    </row>
    <row r="24" spans="2:17" s="2" customFormat="1" ht="24.75" customHeight="1">
      <c r="B24" s="36">
        <v>4300</v>
      </c>
      <c r="C24" s="94" t="s">
        <v>8</v>
      </c>
      <c r="D24" s="95"/>
      <c r="E24" s="76">
        <f>SUM(E25:E29)</f>
        <v>0</v>
      </c>
      <c r="F24" s="76">
        <f>SUM(F25:F29)</f>
        <v>0</v>
      </c>
      <c r="G24" s="74">
        <f>E24-F24</f>
        <v>0</v>
      </c>
      <c r="H24" s="75">
        <f>IF(E24=0,IF(F24=0,0,100),(G24*100)/E24)</f>
        <v>0</v>
      </c>
      <c r="I24" s="1"/>
      <c r="J24" s="1"/>
      <c r="K24" s="1"/>
      <c r="L24" s="1"/>
      <c r="M24" s="1"/>
      <c r="N24" s="1"/>
      <c r="O24" s="1"/>
      <c r="P24" s="12"/>
      <c r="Q24" s="12"/>
    </row>
    <row r="25" spans="2:17" s="2" customFormat="1" ht="15">
      <c r="B25" s="37"/>
      <c r="C25" s="28"/>
      <c r="D25" s="15" t="s">
        <v>9</v>
      </c>
      <c r="E25" s="45">
        <v>0</v>
      </c>
      <c r="F25" s="45">
        <v>0</v>
      </c>
      <c r="G25" s="92">
        <f t="shared" ref="G25:G29" si="4">E25-F25</f>
        <v>0</v>
      </c>
      <c r="H25" s="93">
        <f t="shared" ref="H25:H29" si="5">IF(E25=0,IF(F25=0,0,100),(G25*100)/E25)</f>
        <v>0</v>
      </c>
      <c r="I25" s="1"/>
      <c r="J25" s="1"/>
      <c r="K25" s="1"/>
      <c r="L25" s="1"/>
      <c r="M25" s="1"/>
      <c r="N25" s="1"/>
      <c r="O25" s="1"/>
      <c r="P25" s="12"/>
      <c r="Q25" s="12"/>
    </row>
    <row r="26" spans="2:17" s="2" customFormat="1" ht="15">
      <c r="B26" s="37"/>
      <c r="C26" s="29"/>
      <c r="D26" s="16" t="s">
        <v>10</v>
      </c>
      <c r="E26" s="45">
        <v>0</v>
      </c>
      <c r="F26" s="45">
        <v>0</v>
      </c>
      <c r="G26" s="92">
        <f t="shared" si="4"/>
        <v>0</v>
      </c>
      <c r="H26" s="93">
        <f t="shared" si="5"/>
        <v>0</v>
      </c>
      <c r="I26" s="1"/>
      <c r="J26" s="1"/>
      <c r="K26" s="1"/>
      <c r="L26" s="1"/>
      <c r="M26" s="1"/>
      <c r="N26" s="1"/>
      <c r="O26" s="1"/>
      <c r="P26" s="12"/>
      <c r="Q26" s="12"/>
    </row>
    <row r="27" spans="2:17" s="2" customFormat="1" ht="15">
      <c r="B27" s="37"/>
      <c r="C27" s="29"/>
      <c r="D27" s="16" t="s">
        <v>11</v>
      </c>
      <c r="E27" s="45">
        <v>0</v>
      </c>
      <c r="F27" s="45">
        <v>0</v>
      </c>
      <c r="G27" s="92">
        <f t="shared" si="4"/>
        <v>0</v>
      </c>
      <c r="H27" s="93">
        <f t="shared" si="5"/>
        <v>0</v>
      </c>
      <c r="I27" s="1"/>
      <c r="J27" s="1"/>
      <c r="K27" s="1"/>
      <c r="L27" s="1"/>
      <c r="M27" s="1"/>
      <c r="N27" s="1"/>
      <c r="O27" s="1"/>
      <c r="P27" s="12"/>
      <c r="Q27" s="12"/>
    </row>
    <row r="28" spans="2:17" s="2" customFormat="1" ht="15">
      <c r="B28" s="37"/>
      <c r="C28" s="29"/>
      <c r="D28" s="16" t="s">
        <v>12</v>
      </c>
      <c r="E28" s="45">
        <v>0</v>
      </c>
      <c r="F28" s="45">
        <v>0</v>
      </c>
      <c r="G28" s="92">
        <f t="shared" si="4"/>
        <v>0</v>
      </c>
      <c r="H28" s="93">
        <f t="shared" si="5"/>
        <v>0</v>
      </c>
      <c r="I28" s="1"/>
      <c r="J28" s="1"/>
      <c r="K28" s="1"/>
      <c r="L28" s="1"/>
      <c r="M28" s="1"/>
      <c r="N28" s="1"/>
      <c r="O28" s="1"/>
      <c r="P28" s="12"/>
      <c r="Q28" s="12"/>
    </row>
    <row r="29" spans="2:17" s="2" customFormat="1" ht="15">
      <c r="B29" s="37"/>
      <c r="C29" s="29"/>
      <c r="D29" s="16" t="s">
        <v>13</v>
      </c>
      <c r="E29" s="45">
        <v>0</v>
      </c>
      <c r="F29" s="45">
        <v>0</v>
      </c>
      <c r="G29" s="92">
        <f t="shared" si="4"/>
        <v>0</v>
      </c>
      <c r="H29" s="93">
        <f t="shared" si="5"/>
        <v>0</v>
      </c>
      <c r="I29" s="1"/>
      <c r="J29" s="1"/>
      <c r="K29" s="1"/>
      <c r="L29" s="1"/>
      <c r="M29" s="1"/>
      <c r="N29" s="1"/>
      <c r="O29" s="1"/>
      <c r="P29" s="12"/>
      <c r="Q29" s="12"/>
    </row>
    <row r="30" spans="2:17" s="2" customFormat="1" ht="15">
      <c r="B30" s="67"/>
      <c r="C30" s="1"/>
      <c r="D30" s="14"/>
      <c r="E30" s="46"/>
      <c r="F30" s="46"/>
      <c r="G30" s="47"/>
      <c r="H30" s="59"/>
      <c r="I30" s="1"/>
      <c r="J30" s="1"/>
      <c r="K30" s="1"/>
      <c r="L30" s="1"/>
      <c r="M30" s="1"/>
      <c r="N30" s="1"/>
      <c r="O30" s="1"/>
      <c r="P30" s="12"/>
      <c r="Q30" s="12"/>
    </row>
    <row r="31" spans="2:17" s="3" customFormat="1" ht="15.35">
      <c r="B31" s="37"/>
      <c r="C31" s="68" t="s">
        <v>59</v>
      </c>
      <c r="D31" s="17"/>
      <c r="E31" s="77">
        <f>E11+E20+E24</f>
        <v>253953899.87</v>
      </c>
      <c r="F31" s="77">
        <f>F11+F20+F24</f>
        <v>237243097.65000001</v>
      </c>
      <c r="G31" s="74">
        <f>E31-F31</f>
        <v>16710802.219999999</v>
      </c>
      <c r="H31" s="75">
        <f>IF(E31=0,IF(F31=0,0,100),(G31*100)/E31)</f>
        <v>6.5802502850140616</v>
      </c>
      <c r="I31" s="18"/>
      <c r="J31" s="18"/>
      <c r="K31" s="18"/>
      <c r="L31" s="18"/>
      <c r="M31" s="18"/>
      <c r="N31" s="18"/>
      <c r="O31" s="18"/>
      <c r="P31" s="19"/>
      <c r="Q31" s="19"/>
    </row>
    <row r="32" spans="2:17" s="3" customFormat="1" ht="15.35">
      <c r="B32" s="37"/>
      <c r="C32" s="18"/>
      <c r="D32" s="20"/>
      <c r="E32" s="48"/>
      <c r="F32" s="48"/>
      <c r="G32" s="49"/>
      <c r="H32" s="60"/>
      <c r="I32" s="18"/>
      <c r="J32" s="18"/>
      <c r="K32" s="18"/>
      <c r="L32" s="18"/>
      <c r="M32" s="18"/>
      <c r="N32" s="18"/>
      <c r="O32" s="18"/>
      <c r="P32" s="19"/>
      <c r="Q32" s="19"/>
    </row>
    <row r="33" spans="2:17" s="2" customFormat="1" ht="18" customHeight="1">
      <c r="B33" s="36">
        <v>5000</v>
      </c>
      <c r="C33" s="68" t="s">
        <v>14</v>
      </c>
      <c r="D33" s="17"/>
      <c r="E33" s="50"/>
      <c r="F33" s="50"/>
      <c r="G33" s="51"/>
      <c r="H33" s="61"/>
      <c r="I33" s="1"/>
      <c r="J33" s="1"/>
      <c r="K33" s="1"/>
      <c r="L33" s="1"/>
      <c r="M33" s="1"/>
      <c r="N33" s="1"/>
      <c r="O33" s="1"/>
      <c r="P33" s="12"/>
      <c r="Q33" s="12"/>
    </row>
    <row r="34" spans="2:17" s="2" customFormat="1" ht="18" customHeight="1">
      <c r="B34" s="36">
        <v>5100</v>
      </c>
      <c r="C34" s="68" t="s">
        <v>15</v>
      </c>
      <c r="D34" s="17"/>
      <c r="E34" s="77">
        <f>SUM(E35:E37)</f>
        <v>128207671.20999999</v>
      </c>
      <c r="F34" s="77">
        <f>SUM(F35:F37)</f>
        <v>106348963.29000001</v>
      </c>
      <c r="G34" s="74">
        <f>E34-F34</f>
        <v>21858707.919999987</v>
      </c>
      <c r="H34" s="75">
        <f>IF(E34=0,IF(F34=0,0,100),(G34*100)/E34)</f>
        <v>17.049453994212353</v>
      </c>
      <c r="I34" s="1"/>
      <c r="J34" s="1"/>
      <c r="K34" s="1"/>
      <c r="L34" s="1"/>
      <c r="M34" s="1"/>
      <c r="N34" s="1"/>
      <c r="O34" s="1"/>
      <c r="P34" s="12"/>
      <c r="Q34" s="12"/>
    </row>
    <row r="35" spans="2:17" s="2" customFormat="1" ht="18" customHeight="1">
      <c r="B35" s="67"/>
      <c r="C35" s="29"/>
      <c r="D35" s="16" t="s">
        <v>16</v>
      </c>
      <c r="E35" s="45">
        <v>95394066.879999995</v>
      </c>
      <c r="F35" s="45">
        <v>84368614.620000005</v>
      </c>
      <c r="G35" s="92">
        <f t="shared" ref="G35:G37" si="6">E35-F35</f>
        <v>11025452.25999999</v>
      </c>
      <c r="H35" s="93">
        <f t="shared" ref="H35:H37" si="7">IF(E35=0,IF(F35=0,0,100),(G35*100)/E35)</f>
        <v>11.557796643547389</v>
      </c>
      <c r="I35" s="1"/>
      <c r="J35" s="1"/>
      <c r="K35" s="1"/>
      <c r="L35" s="1"/>
      <c r="M35" s="1"/>
      <c r="N35" s="1"/>
      <c r="O35" s="1"/>
      <c r="P35" s="12"/>
      <c r="Q35" s="12"/>
    </row>
    <row r="36" spans="2:17" s="2" customFormat="1" ht="18" customHeight="1">
      <c r="B36" s="67"/>
      <c r="C36" s="4"/>
      <c r="D36" s="21" t="s">
        <v>17</v>
      </c>
      <c r="E36" s="45">
        <v>12950212.02</v>
      </c>
      <c r="F36" s="45">
        <v>10607475.58</v>
      </c>
      <c r="G36" s="92">
        <f t="shared" si="6"/>
        <v>2342736.4399999995</v>
      </c>
      <c r="H36" s="93">
        <f t="shared" si="7"/>
        <v>18.090332701749848</v>
      </c>
      <c r="I36" s="1"/>
      <c r="J36" s="1"/>
      <c r="K36" s="1"/>
      <c r="L36" s="1"/>
      <c r="M36" s="1"/>
      <c r="N36" s="1"/>
      <c r="O36" s="1"/>
      <c r="P36" s="12"/>
      <c r="Q36" s="12"/>
    </row>
    <row r="37" spans="2:17" s="2" customFormat="1" ht="18" customHeight="1">
      <c r="B37" s="67"/>
      <c r="C37" s="4"/>
      <c r="D37" s="21" t="s">
        <v>18</v>
      </c>
      <c r="E37" s="45">
        <v>19863392.309999999</v>
      </c>
      <c r="F37" s="45">
        <v>11372873.09</v>
      </c>
      <c r="G37" s="92">
        <f t="shared" si="6"/>
        <v>8490519.2199999988</v>
      </c>
      <c r="H37" s="93">
        <f t="shared" si="7"/>
        <v>42.744557865503886</v>
      </c>
      <c r="I37" s="1"/>
      <c r="J37" s="1"/>
      <c r="K37" s="1"/>
      <c r="L37" s="1"/>
      <c r="M37" s="1"/>
      <c r="N37" s="1"/>
      <c r="O37" s="1"/>
      <c r="P37" s="12"/>
      <c r="Q37" s="12"/>
    </row>
    <row r="38" spans="2:17" s="2" customFormat="1" ht="18" customHeight="1">
      <c r="B38" s="36">
        <v>5200</v>
      </c>
      <c r="C38" s="94" t="s">
        <v>7</v>
      </c>
      <c r="D38" s="95"/>
      <c r="E38" s="76">
        <f>SUM(E39:E47)</f>
        <v>6103388.1100000003</v>
      </c>
      <c r="F38" s="76">
        <f>SUM(F39:F47)</f>
        <v>13434132.640000001</v>
      </c>
      <c r="G38" s="74">
        <f>E38-F38</f>
        <v>-7330744.5300000003</v>
      </c>
      <c r="H38" s="75">
        <f>IF(E38=0,IF(F38=0,0,100),(G38*100)/E38)</f>
        <v>-120.10942771260207</v>
      </c>
      <c r="I38" s="1"/>
      <c r="J38" s="1"/>
      <c r="K38" s="1"/>
      <c r="L38" s="1"/>
      <c r="M38" s="1"/>
      <c r="N38" s="1"/>
      <c r="O38" s="1"/>
      <c r="P38" s="12"/>
      <c r="Q38" s="12"/>
    </row>
    <row r="39" spans="2:17" s="2" customFormat="1" ht="18" customHeight="1">
      <c r="B39" s="37"/>
      <c r="C39" s="30"/>
      <c r="D39" s="22" t="s">
        <v>19</v>
      </c>
      <c r="E39" s="45">
        <v>0</v>
      </c>
      <c r="F39" s="45">
        <v>0</v>
      </c>
      <c r="G39" s="92">
        <f t="shared" ref="G39:G47" si="8">E39-F39</f>
        <v>0</v>
      </c>
      <c r="H39" s="93">
        <f t="shared" ref="H39:H47" si="9">IF(E39=0,IF(F39=0,0,100),(G39*100)/E39)</f>
        <v>0</v>
      </c>
      <c r="I39" s="1"/>
      <c r="J39" s="1"/>
      <c r="K39" s="1"/>
      <c r="L39" s="1"/>
      <c r="M39" s="1"/>
      <c r="N39" s="1"/>
      <c r="O39" s="1"/>
      <c r="P39" s="12"/>
      <c r="Q39" s="12"/>
    </row>
    <row r="40" spans="2:17" s="2" customFormat="1" ht="18" customHeight="1">
      <c r="B40" s="37"/>
      <c r="C40" s="30"/>
      <c r="D40" s="22" t="s">
        <v>20</v>
      </c>
      <c r="E40" s="45">
        <v>0</v>
      </c>
      <c r="F40" s="45">
        <v>0</v>
      </c>
      <c r="G40" s="92">
        <f t="shared" si="8"/>
        <v>0</v>
      </c>
      <c r="H40" s="93">
        <f t="shared" si="9"/>
        <v>0</v>
      </c>
      <c r="I40" s="1"/>
      <c r="J40" s="1"/>
      <c r="K40" s="1"/>
      <c r="L40" s="1"/>
      <c r="M40" s="1"/>
      <c r="N40" s="1"/>
      <c r="O40" s="1"/>
      <c r="P40" s="12"/>
      <c r="Q40" s="12"/>
    </row>
    <row r="41" spans="2:17" s="2" customFormat="1" ht="18" customHeight="1">
      <c r="B41" s="37"/>
      <c r="C41" s="30"/>
      <c r="D41" s="22" t="s">
        <v>21</v>
      </c>
      <c r="E41" s="45">
        <v>1801278</v>
      </c>
      <c r="F41" s="45">
        <v>9258132.6400000006</v>
      </c>
      <c r="G41" s="92">
        <f t="shared" si="8"/>
        <v>-7456854.6400000006</v>
      </c>
      <c r="H41" s="93">
        <f t="shared" si="9"/>
        <v>-413.97577941883486</v>
      </c>
      <c r="I41" s="1"/>
      <c r="J41" s="1"/>
      <c r="K41" s="1"/>
      <c r="L41" s="1"/>
      <c r="M41" s="1"/>
      <c r="N41" s="1"/>
      <c r="O41" s="1"/>
      <c r="P41" s="12"/>
      <c r="Q41" s="12"/>
    </row>
    <row r="42" spans="2:17" s="2" customFormat="1" ht="18" customHeight="1">
      <c r="B42" s="37"/>
      <c r="C42" s="30"/>
      <c r="D42" s="22" t="s">
        <v>22</v>
      </c>
      <c r="E42" s="45">
        <v>4302110.1100000003</v>
      </c>
      <c r="F42" s="45">
        <v>4176000</v>
      </c>
      <c r="G42" s="92">
        <f t="shared" si="8"/>
        <v>126110.11000000034</v>
      </c>
      <c r="H42" s="93">
        <f t="shared" si="9"/>
        <v>2.9313547718563697</v>
      </c>
      <c r="I42" s="1"/>
      <c r="J42" s="1"/>
      <c r="K42" s="1"/>
      <c r="L42" s="1"/>
      <c r="M42" s="1"/>
      <c r="N42" s="1"/>
      <c r="O42" s="1"/>
      <c r="P42" s="12"/>
      <c r="Q42" s="12"/>
    </row>
    <row r="43" spans="2:17" s="2" customFormat="1" ht="18" customHeight="1">
      <c r="B43" s="37"/>
      <c r="C43" s="31"/>
      <c r="D43" s="23" t="s">
        <v>23</v>
      </c>
      <c r="E43" s="45">
        <v>0</v>
      </c>
      <c r="F43" s="45">
        <v>0</v>
      </c>
      <c r="G43" s="92">
        <f t="shared" si="8"/>
        <v>0</v>
      </c>
      <c r="H43" s="93">
        <f t="shared" si="9"/>
        <v>0</v>
      </c>
      <c r="I43" s="1"/>
      <c r="J43" s="1"/>
      <c r="K43" s="1"/>
      <c r="L43" s="1"/>
      <c r="M43" s="1"/>
      <c r="N43" s="1"/>
      <c r="O43" s="1"/>
      <c r="P43" s="12"/>
      <c r="Q43" s="12"/>
    </row>
    <row r="44" spans="2:17" s="2" customFormat="1" ht="18" customHeight="1">
      <c r="B44" s="37"/>
      <c r="C44" s="31"/>
      <c r="D44" s="23" t="s">
        <v>24</v>
      </c>
      <c r="E44" s="45">
        <v>0</v>
      </c>
      <c r="F44" s="45">
        <v>0</v>
      </c>
      <c r="G44" s="92">
        <f t="shared" si="8"/>
        <v>0</v>
      </c>
      <c r="H44" s="93">
        <f t="shared" si="9"/>
        <v>0</v>
      </c>
      <c r="I44" s="1"/>
      <c r="J44" s="1"/>
      <c r="K44" s="1"/>
      <c r="L44" s="1"/>
      <c r="M44" s="1"/>
      <c r="N44" s="1"/>
      <c r="O44" s="1"/>
      <c r="P44" s="12"/>
      <c r="Q44" s="12"/>
    </row>
    <row r="45" spans="2:17" s="2" customFormat="1" ht="18" customHeight="1">
      <c r="B45" s="37"/>
      <c r="C45" s="31"/>
      <c r="D45" s="23" t="s">
        <v>25</v>
      </c>
      <c r="E45" s="45">
        <v>0</v>
      </c>
      <c r="F45" s="45">
        <v>0</v>
      </c>
      <c r="G45" s="92">
        <f t="shared" si="8"/>
        <v>0</v>
      </c>
      <c r="H45" s="93">
        <f t="shared" si="9"/>
        <v>0</v>
      </c>
      <c r="I45" s="1"/>
      <c r="J45" s="1"/>
      <c r="K45" s="1"/>
      <c r="L45" s="1"/>
      <c r="M45" s="1"/>
      <c r="N45" s="1"/>
      <c r="O45" s="1"/>
      <c r="P45" s="12"/>
      <c r="Q45" s="12"/>
    </row>
    <row r="46" spans="2:17" s="2" customFormat="1" ht="18" customHeight="1">
      <c r="B46" s="37"/>
      <c r="C46" s="31"/>
      <c r="D46" s="23" t="s">
        <v>26</v>
      </c>
      <c r="E46" s="45">
        <v>0</v>
      </c>
      <c r="F46" s="45">
        <v>0</v>
      </c>
      <c r="G46" s="92">
        <f t="shared" si="8"/>
        <v>0</v>
      </c>
      <c r="H46" s="93">
        <f t="shared" si="9"/>
        <v>0</v>
      </c>
      <c r="I46" s="1"/>
      <c r="J46" s="1"/>
      <c r="K46" s="1"/>
      <c r="L46" s="1"/>
      <c r="M46" s="1"/>
      <c r="N46" s="1"/>
      <c r="O46" s="1"/>
      <c r="P46" s="12"/>
      <c r="Q46" s="12"/>
    </row>
    <row r="47" spans="2:17" s="2" customFormat="1" ht="18" customHeight="1">
      <c r="B47" s="37"/>
      <c r="C47" s="32"/>
      <c r="D47" s="23" t="s">
        <v>27</v>
      </c>
      <c r="E47" s="45">
        <v>0</v>
      </c>
      <c r="F47" s="45">
        <v>0</v>
      </c>
      <c r="G47" s="92">
        <f t="shared" si="8"/>
        <v>0</v>
      </c>
      <c r="H47" s="93">
        <f t="shared" si="9"/>
        <v>0</v>
      </c>
      <c r="I47" s="1"/>
      <c r="J47" s="1"/>
      <c r="K47" s="1"/>
      <c r="L47" s="1"/>
      <c r="M47" s="1"/>
      <c r="N47" s="1"/>
      <c r="O47" s="1"/>
      <c r="P47" s="12"/>
      <c r="Q47" s="12"/>
    </row>
    <row r="48" spans="2:17" s="2" customFormat="1" ht="15" customHeight="1">
      <c r="B48" s="37"/>
      <c r="C48" s="32"/>
      <c r="D48" s="23"/>
      <c r="E48" s="46"/>
      <c r="F48" s="46"/>
      <c r="G48" s="47"/>
      <c r="H48" s="59"/>
      <c r="I48" s="1"/>
      <c r="J48" s="1"/>
      <c r="K48" s="1"/>
      <c r="L48" s="1"/>
      <c r="M48" s="1"/>
      <c r="N48" s="1"/>
      <c r="O48" s="1"/>
      <c r="P48" s="12"/>
      <c r="Q48" s="12"/>
    </row>
    <row r="49" spans="2:17" s="2" customFormat="1" ht="22.5" customHeight="1">
      <c r="B49" s="36">
        <v>5300</v>
      </c>
      <c r="C49" s="94" t="s">
        <v>6</v>
      </c>
      <c r="D49" s="95"/>
      <c r="E49" s="76">
        <f>SUM(E50:E52)</f>
        <v>0</v>
      </c>
      <c r="F49" s="76">
        <f>SUM(F50:F52)</f>
        <v>0</v>
      </c>
      <c r="G49" s="74">
        <f>E49-F49</f>
        <v>0</v>
      </c>
      <c r="H49" s="75">
        <f>IF(E49=0,IF(F49=0,0,100),(G49*100)/E49)</f>
        <v>0</v>
      </c>
      <c r="I49" s="1"/>
      <c r="J49" s="1"/>
      <c r="K49" s="1"/>
      <c r="L49" s="1"/>
      <c r="M49" s="1"/>
      <c r="N49" s="1"/>
      <c r="O49" s="1"/>
      <c r="P49" s="12"/>
      <c r="Q49" s="12"/>
    </row>
    <row r="50" spans="2:17" s="2" customFormat="1" ht="15" customHeight="1">
      <c r="B50" s="37"/>
      <c r="C50" s="33"/>
      <c r="D50" s="24" t="s">
        <v>28</v>
      </c>
      <c r="E50" s="45">
        <v>0</v>
      </c>
      <c r="F50" s="45">
        <v>0</v>
      </c>
      <c r="G50" s="92">
        <f t="shared" ref="G50:G52" si="10">E50-F50</f>
        <v>0</v>
      </c>
      <c r="H50" s="93">
        <f t="shared" ref="H50:H52" si="11">IF(E50=0,IF(F50=0,0,100),(G50*100)/E50)</f>
        <v>0</v>
      </c>
      <c r="I50" s="1"/>
      <c r="J50" s="1"/>
      <c r="K50" s="1"/>
      <c r="L50" s="1"/>
      <c r="M50" s="1"/>
      <c r="N50" s="1"/>
      <c r="O50" s="1"/>
      <c r="P50" s="12"/>
      <c r="Q50" s="12"/>
    </row>
    <row r="51" spans="2:17" s="2" customFormat="1" ht="15" customHeight="1">
      <c r="B51" s="37"/>
      <c r="C51" s="33"/>
      <c r="D51" s="24" t="s">
        <v>0</v>
      </c>
      <c r="E51" s="45">
        <v>0</v>
      </c>
      <c r="F51" s="45">
        <v>0</v>
      </c>
      <c r="G51" s="92">
        <f t="shared" si="10"/>
        <v>0</v>
      </c>
      <c r="H51" s="93">
        <f t="shared" si="11"/>
        <v>0</v>
      </c>
      <c r="I51" s="1"/>
      <c r="J51" s="1"/>
      <c r="K51" s="1"/>
      <c r="L51" s="1"/>
      <c r="M51" s="1"/>
      <c r="N51" s="1"/>
      <c r="O51" s="1"/>
      <c r="P51" s="12"/>
      <c r="Q51" s="12"/>
    </row>
    <row r="52" spans="2:17" s="2" customFormat="1" ht="15" customHeight="1">
      <c r="B52" s="37"/>
      <c r="C52" s="33"/>
      <c r="D52" s="24" t="s">
        <v>29</v>
      </c>
      <c r="E52" s="45">
        <v>0</v>
      </c>
      <c r="F52" s="45">
        <v>0</v>
      </c>
      <c r="G52" s="92">
        <f t="shared" si="10"/>
        <v>0</v>
      </c>
      <c r="H52" s="93">
        <f t="shared" si="11"/>
        <v>0</v>
      </c>
      <c r="I52" s="1"/>
      <c r="J52" s="1"/>
      <c r="K52" s="1"/>
      <c r="L52" s="1"/>
      <c r="M52" s="1"/>
      <c r="N52" s="1"/>
      <c r="O52" s="1"/>
      <c r="P52" s="12"/>
      <c r="Q52" s="12"/>
    </row>
    <row r="53" spans="2:17" s="2" customFormat="1" ht="15" customHeight="1">
      <c r="B53" s="37"/>
      <c r="C53" s="33"/>
      <c r="D53" s="24"/>
      <c r="E53" s="46"/>
      <c r="F53" s="46"/>
      <c r="G53" s="47"/>
      <c r="H53" s="59"/>
      <c r="I53" s="1"/>
      <c r="J53" s="1"/>
      <c r="K53" s="1"/>
      <c r="L53" s="1"/>
      <c r="M53" s="1"/>
      <c r="N53" s="1"/>
      <c r="O53" s="1"/>
      <c r="P53" s="12"/>
      <c r="Q53" s="12"/>
    </row>
    <row r="54" spans="2:17" s="2" customFormat="1" ht="28.5" customHeight="1">
      <c r="B54" s="36">
        <v>5400</v>
      </c>
      <c r="C54" s="94" t="s">
        <v>30</v>
      </c>
      <c r="D54" s="95"/>
      <c r="E54" s="76">
        <f>SUM(E55:E60)</f>
        <v>0</v>
      </c>
      <c r="F54" s="76">
        <f>SUM(F55:F60)</f>
        <v>0</v>
      </c>
      <c r="G54" s="74">
        <f>E54-F54</f>
        <v>0</v>
      </c>
      <c r="H54" s="75">
        <f>IF(E54=0,IF(F54=0,0,100),(G54*100)/E54)</f>
        <v>0</v>
      </c>
      <c r="I54" s="1"/>
      <c r="J54" s="1"/>
      <c r="K54" s="1"/>
      <c r="L54" s="1"/>
      <c r="M54" s="1"/>
      <c r="N54" s="1"/>
      <c r="O54" s="1"/>
      <c r="P54" s="12"/>
      <c r="Q54" s="12"/>
    </row>
    <row r="55" spans="2:17" s="2" customFormat="1" ht="15" customHeight="1">
      <c r="B55" s="37"/>
      <c r="C55" s="33"/>
      <c r="D55" s="24" t="s">
        <v>31</v>
      </c>
      <c r="E55" s="45">
        <v>0</v>
      </c>
      <c r="F55" s="45">
        <v>0</v>
      </c>
      <c r="G55" s="92">
        <f t="shared" ref="G55:G60" si="12">E55-F55</f>
        <v>0</v>
      </c>
      <c r="H55" s="93">
        <f t="shared" ref="H55:H60" si="13">IF(E55=0,IF(F55=0,0,100),(G55*100)/E55)</f>
        <v>0</v>
      </c>
      <c r="I55" s="1"/>
      <c r="J55" s="1"/>
      <c r="K55" s="1"/>
      <c r="L55" s="1"/>
      <c r="M55" s="1"/>
      <c r="N55" s="1"/>
      <c r="O55" s="1"/>
      <c r="P55" s="12"/>
      <c r="Q55" s="12"/>
    </row>
    <row r="56" spans="2:17" s="2" customFormat="1" ht="15" customHeight="1">
      <c r="B56" s="37"/>
      <c r="C56" s="33"/>
      <c r="D56" s="24" t="s">
        <v>32</v>
      </c>
      <c r="E56" s="45">
        <v>0</v>
      </c>
      <c r="F56" s="45">
        <v>0</v>
      </c>
      <c r="G56" s="92">
        <f t="shared" si="12"/>
        <v>0</v>
      </c>
      <c r="H56" s="93">
        <f t="shared" si="13"/>
        <v>0</v>
      </c>
      <c r="I56" s="1"/>
      <c r="J56" s="1"/>
      <c r="K56" s="1"/>
      <c r="L56" s="1"/>
      <c r="M56" s="1"/>
      <c r="N56" s="1"/>
      <c r="O56" s="1"/>
      <c r="P56" s="12"/>
      <c r="Q56" s="12"/>
    </row>
    <row r="57" spans="2:17" s="2" customFormat="1" ht="15" customHeight="1">
      <c r="B57" s="37"/>
      <c r="C57" s="33"/>
      <c r="D57" s="24" t="s">
        <v>33</v>
      </c>
      <c r="E57" s="45">
        <v>0</v>
      </c>
      <c r="F57" s="45">
        <v>0</v>
      </c>
      <c r="G57" s="92">
        <f t="shared" si="12"/>
        <v>0</v>
      </c>
      <c r="H57" s="93">
        <f t="shared" si="13"/>
        <v>0</v>
      </c>
      <c r="I57" s="1"/>
      <c r="J57" s="1"/>
      <c r="K57" s="1"/>
      <c r="L57" s="1"/>
      <c r="M57" s="1"/>
      <c r="N57" s="1"/>
      <c r="O57" s="1"/>
      <c r="P57" s="12"/>
      <c r="Q57" s="12"/>
    </row>
    <row r="58" spans="2:17" s="2" customFormat="1" ht="15" customHeight="1">
      <c r="B58" s="37"/>
      <c r="C58" s="33"/>
      <c r="D58" s="24" t="s">
        <v>34</v>
      </c>
      <c r="E58" s="45">
        <v>0</v>
      </c>
      <c r="F58" s="45">
        <v>0</v>
      </c>
      <c r="G58" s="92">
        <f t="shared" si="12"/>
        <v>0</v>
      </c>
      <c r="H58" s="93">
        <f t="shared" si="13"/>
        <v>0</v>
      </c>
      <c r="I58" s="1"/>
      <c r="J58" s="1"/>
      <c r="K58" s="1"/>
      <c r="L58" s="1"/>
      <c r="M58" s="1"/>
      <c r="N58" s="1"/>
      <c r="O58" s="1"/>
      <c r="P58" s="12"/>
      <c r="Q58" s="12"/>
    </row>
    <row r="59" spans="2:17" s="2" customFormat="1" ht="15" customHeight="1">
      <c r="B59" s="37"/>
      <c r="C59" s="33"/>
      <c r="D59" s="24" t="s">
        <v>35</v>
      </c>
      <c r="E59" s="45">
        <v>0</v>
      </c>
      <c r="F59" s="45">
        <v>0</v>
      </c>
      <c r="G59" s="92">
        <f t="shared" si="12"/>
        <v>0</v>
      </c>
      <c r="H59" s="93">
        <f t="shared" si="13"/>
        <v>0</v>
      </c>
      <c r="I59" s="1"/>
      <c r="J59" s="1"/>
      <c r="K59" s="1"/>
      <c r="L59" s="1"/>
      <c r="M59" s="1"/>
      <c r="N59" s="1"/>
      <c r="O59" s="1"/>
      <c r="P59" s="12"/>
      <c r="Q59" s="12"/>
    </row>
    <row r="60" spans="2:17" s="2" customFormat="1" ht="15" customHeight="1">
      <c r="B60" s="37"/>
      <c r="C60" s="33"/>
      <c r="D60" s="24" t="s">
        <v>36</v>
      </c>
      <c r="E60" s="45">
        <v>0</v>
      </c>
      <c r="F60" s="45">
        <v>0</v>
      </c>
      <c r="G60" s="92">
        <f t="shared" si="12"/>
        <v>0</v>
      </c>
      <c r="H60" s="93">
        <f t="shared" si="13"/>
        <v>0</v>
      </c>
      <c r="I60" s="1"/>
      <c r="J60" s="1"/>
      <c r="K60" s="1"/>
      <c r="L60" s="1"/>
      <c r="M60" s="1"/>
      <c r="N60" s="1"/>
      <c r="O60" s="1"/>
      <c r="P60" s="12"/>
      <c r="Q60" s="12"/>
    </row>
    <row r="61" spans="2:17" s="2" customFormat="1" ht="15" customHeight="1">
      <c r="B61" s="37"/>
      <c r="C61" s="33"/>
      <c r="D61" s="24"/>
      <c r="E61" s="46"/>
      <c r="F61" s="46"/>
      <c r="G61" s="47"/>
      <c r="H61" s="59"/>
      <c r="I61" s="1"/>
      <c r="J61" s="1"/>
      <c r="K61" s="1"/>
      <c r="L61" s="1"/>
      <c r="M61" s="1"/>
      <c r="N61" s="1"/>
      <c r="O61" s="1"/>
      <c r="P61" s="12"/>
      <c r="Q61" s="12"/>
    </row>
    <row r="62" spans="2:17" s="2" customFormat="1" ht="18.75" customHeight="1">
      <c r="B62" s="36">
        <v>5500</v>
      </c>
      <c r="C62" s="94" t="s">
        <v>37</v>
      </c>
      <c r="D62" s="95"/>
      <c r="E62" s="76">
        <f>SUM(E63:E66)</f>
        <v>2407064.37</v>
      </c>
      <c r="F62" s="76">
        <f>SUM(F63:F66)</f>
        <v>2573169.5299999998</v>
      </c>
      <c r="G62" s="74">
        <f>E62-F62</f>
        <v>-166105.15999999968</v>
      </c>
      <c r="H62" s="75">
        <f>IF(E62=0,IF(F62=0,0,100),(G62*100)/E62)</f>
        <v>-6.9007361028737124</v>
      </c>
      <c r="I62" s="1"/>
      <c r="J62" s="1"/>
      <c r="K62" s="1"/>
      <c r="L62" s="1"/>
      <c r="M62" s="1"/>
      <c r="N62" s="1"/>
      <c r="O62" s="1"/>
      <c r="P62" s="12"/>
      <c r="Q62" s="12"/>
    </row>
    <row r="63" spans="2:17" s="2" customFormat="1" ht="14.25" customHeight="1">
      <c r="B63" s="37"/>
      <c r="C63" s="34"/>
      <c r="D63" s="24" t="s">
        <v>38</v>
      </c>
      <c r="E63" s="45">
        <v>2407064.37</v>
      </c>
      <c r="F63" s="45">
        <v>2573169.5299999998</v>
      </c>
      <c r="G63" s="92">
        <f t="shared" ref="G63:G66" si="14">E63-F63</f>
        <v>-166105.15999999968</v>
      </c>
      <c r="H63" s="93">
        <f t="shared" ref="H63:H66" si="15">IF(E63=0,IF(F63=0,0,100),(G63*100)/E63)</f>
        <v>-6.9007361028737124</v>
      </c>
      <c r="I63" s="1"/>
      <c r="J63" s="1"/>
      <c r="K63" s="1"/>
      <c r="L63" s="1"/>
      <c r="M63" s="1"/>
      <c r="N63" s="1"/>
      <c r="O63" s="1"/>
      <c r="P63" s="12"/>
      <c r="Q63" s="12"/>
    </row>
    <row r="64" spans="2:17" s="2" customFormat="1" ht="14.25" customHeight="1">
      <c r="B64" s="37"/>
      <c r="C64" s="34"/>
      <c r="D64" s="24" t="s">
        <v>39</v>
      </c>
      <c r="E64" s="45">
        <v>0</v>
      </c>
      <c r="F64" s="45">
        <v>0</v>
      </c>
      <c r="G64" s="92">
        <f t="shared" si="14"/>
        <v>0</v>
      </c>
      <c r="H64" s="93">
        <f t="shared" si="15"/>
        <v>0</v>
      </c>
      <c r="I64" s="1"/>
      <c r="J64" s="1"/>
      <c r="K64" s="1"/>
      <c r="L64" s="1"/>
      <c r="M64" s="1"/>
      <c r="N64" s="1"/>
      <c r="O64" s="1"/>
      <c r="P64" s="12"/>
      <c r="Q64" s="12"/>
    </row>
    <row r="65" spans="1:17" s="2" customFormat="1" ht="14.25" customHeight="1">
      <c r="B65" s="37"/>
      <c r="C65" s="34"/>
      <c r="D65" s="24" t="s">
        <v>40</v>
      </c>
      <c r="E65" s="45">
        <v>0</v>
      </c>
      <c r="F65" s="45">
        <v>0</v>
      </c>
      <c r="G65" s="92">
        <f t="shared" si="14"/>
        <v>0</v>
      </c>
      <c r="H65" s="93">
        <f t="shared" si="15"/>
        <v>0</v>
      </c>
      <c r="I65" s="1"/>
      <c r="J65" s="1"/>
      <c r="K65" s="1"/>
      <c r="L65" s="1"/>
      <c r="M65" s="1"/>
      <c r="N65" s="1"/>
      <c r="O65" s="1"/>
      <c r="P65" s="12"/>
      <c r="Q65" s="12"/>
    </row>
    <row r="66" spans="1:17" s="2" customFormat="1" ht="14.25" customHeight="1">
      <c r="B66" s="37"/>
      <c r="C66" s="34"/>
      <c r="D66" s="24" t="s">
        <v>41</v>
      </c>
      <c r="E66" s="45">
        <v>0</v>
      </c>
      <c r="F66" s="45">
        <v>0</v>
      </c>
      <c r="G66" s="92">
        <f t="shared" si="14"/>
        <v>0</v>
      </c>
      <c r="H66" s="93">
        <f t="shared" si="15"/>
        <v>0</v>
      </c>
      <c r="I66" s="1"/>
      <c r="J66" s="1"/>
      <c r="K66" s="1"/>
      <c r="L66" s="1"/>
      <c r="M66" s="1"/>
      <c r="N66" s="1"/>
      <c r="O66" s="1"/>
      <c r="P66" s="12"/>
      <c r="Q66" s="12"/>
    </row>
    <row r="67" spans="1:17" s="2" customFormat="1" ht="14.25" customHeight="1">
      <c r="B67" s="37"/>
      <c r="C67" s="34"/>
      <c r="D67" s="25"/>
      <c r="E67" s="46"/>
      <c r="F67" s="46"/>
      <c r="G67" s="47"/>
      <c r="H67" s="59"/>
      <c r="I67" s="1"/>
      <c r="J67" s="1"/>
      <c r="K67" s="1"/>
      <c r="L67" s="1"/>
      <c r="M67" s="1"/>
      <c r="N67" s="1"/>
      <c r="O67" s="1"/>
      <c r="P67" s="12"/>
      <c r="Q67" s="12"/>
    </row>
    <row r="68" spans="1:17" s="2" customFormat="1" ht="20.25" customHeight="1">
      <c r="B68" s="36">
        <v>5600</v>
      </c>
      <c r="C68" s="94" t="s">
        <v>42</v>
      </c>
      <c r="D68" s="95"/>
      <c r="E68" s="76">
        <f>SUM(E69+E70)</f>
        <v>111407178.08</v>
      </c>
      <c r="F68" s="76">
        <f>SUM(F69+F70)</f>
        <v>113772245.66</v>
      </c>
      <c r="G68" s="74">
        <f>E68-F68</f>
        <v>-2365067.5799999982</v>
      </c>
      <c r="H68" s="75">
        <f>IF(E68=0,IF(F68=0,0,100),(G68*100)/E68)</f>
        <v>-2.1229041258918477</v>
      </c>
      <c r="I68" s="1"/>
      <c r="J68" s="1"/>
      <c r="K68" s="1"/>
      <c r="L68" s="1"/>
      <c r="M68" s="1"/>
      <c r="N68" s="1"/>
      <c r="O68" s="1"/>
      <c r="P68" s="12"/>
      <c r="Q68" s="12"/>
    </row>
    <row r="69" spans="1:17" s="2" customFormat="1" ht="15" customHeight="1">
      <c r="B69" s="37"/>
      <c r="C69" s="33"/>
      <c r="D69" s="24" t="s">
        <v>43</v>
      </c>
      <c r="E69" s="45">
        <v>111400900.11</v>
      </c>
      <c r="F69" s="45">
        <v>113746401.66</v>
      </c>
      <c r="G69" s="92">
        <f t="shared" ref="G69" si="16">E69-F69</f>
        <v>-2345501.549999997</v>
      </c>
      <c r="H69" s="93">
        <f t="shared" ref="H69" si="17">IF(E69=0,IF(F69=0,0,100),(G69*100)/E69)</f>
        <v>-2.1054601423184112</v>
      </c>
      <c r="I69" s="1"/>
      <c r="J69" s="1"/>
      <c r="K69" s="1"/>
      <c r="L69" s="1"/>
      <c r="M69" s="1"/>
      <c r="N69" s="1"/>
      <c r="O69" s="1"/>
      <c r="P69" s="12"/>
      <c r="Q69" s="12"/>
    </row>
    <row r="70" spans="1:17" s="2" customFormat="1" ht="15" customHeight="1">
      <c r="B70" s="37"/>
      <c r="C70" s="33"/>
      <c r="D70" s="24" t="s">
        <v>64</v>
      </c>
      <c r="E70" s="45">
        <v>6277.97</v>
      </c>
      <c r="F70" s="45">
        <v>25844</v>
      </c>
      <c r="G70" s="92">
        <f t="shared" ref="G70" si="18">E70-F70</f>
        <v>-19566.03</v>
      </c>
      <c r="H70" s="93">
        <f t="shared" ref="H70" si="19">IF(E70=0,IF(F70=0,0,100),(G70*100)/E70)</f>
        <v>-311.66173141955119</v>
      </c>
      <c r="I70" s="1"/>
      <c r="J70" s="1"/>
      <c r="K70" s="1"/>
      <c r="L70" s="1"/>
      <c r="M70" s="1"/>
      <c r="N70" s="1"/>
      <c r="O70" s="1"/>
      <c r="P70" s="12"/>
      <c r="Q70" s="12"/>
    </row>
    <row r="71" spans="1:17" s="2" customFormat="1" ht="15" customHeight="1">
      <c r="B71" s="37"/>
      <c r="C71" s="33"/>
      <c r="D71" s="24"/>
      <c r="E71" s="46"/>
      <c r="F71" s="46"/>
      <c r="G71" s="47"/>
      <c r="H71" s="59"/>
      <c r="I71" s="1"/>
      <c r="J71" s="1"/>
      <c r="K71" s="1"/>
      <c r="L71" s="1"/>
      <c r="M71" s="1"/>
      <c r="N71" s="1"/>
      <c r="O71" s="1"/>
      <c r="P71" s="12"/>
      <c r="Q71" s="12"/>
    </row>
    <row r="72" spans="1:17" s="2" customFormat="1" ht="18" customHeight="1">
      <c r="B72" s="36">
        <v>5700</v>
      </c>
      <c r="C72" s="94" t="s">
        <v>60</v>
      </c>
      <c r="D72" s="95"/>
      <c r="E72" s="73">
        <f>+E34+E38+E49+E54+E62+E68</f>
        <v>248125301.76999998</v>
      </c>
      <c r="F72" s="73">
        <f>+F34+F38+F49+F54+F62+F68</f>
        <v>236128511.12</v>
      </c>
      <c r="G72" s="74">
        <f>E72-F72</f>
        <v>11996790.649999976</v>
      </c>
      <c r="H72" s="75">
        <f>IF(E72=0,IF(F72=0,0,100),(G72*100)/E72)</f>
        <v>4.8349727191950844</v>
      </c>
      <c r="I72" s="1"/>
      <c r="J72" s="1"/>
      <c r="K72" s="1"/>
      <c r="L72" s="1"/>
      <c r="M72" s="1"/>
      <c r="N72" s="1"/>
      <c r="O72" s="1"/>
      <c r="P72" s="12"/>
      <c r="Q72" s="12"/>
    </row>
    <row r="73" spans="1:17" s="2" customFormat="1" ht="15">
      <c r="B73" s="67"/>
      <c r="C73" s="18"/>
      <c r="D73" s="20"/>
      <c r="E73" s="46"/>
      <c r="F73" s="46"/>
      <c r="G73" s="47"/>
      <c r="H73" s="59"/>
      <c r="I73" s="1"/>
      <c r="J73" s="1"/>
      <c r="K73" s="1"/>
      <c r="L73" s="1"/>
      <c r="M73" s="1"/>
      <c r="N73" s="1"/>
      <c r="O73" s="1"/>
      <c r="P73" s="12"/>
      <c r="Q73" s="12"/>
    </row>
    <row r="74" spans="1:17" s="2" customFormat="1" ht="26.25" customHeight="1" thickBot="1">
      <c r="B74" s="66"/>
      <c r="C74" s="35" t="s">
        <v>61</v>
      </c>
      <c r="D74" s="26"/>
      <c r="E74" s="70">
        <f>+E31-E72</f>
        <v>5828598.1000000238</v>
      </c>
      <c r="F74" s="70">
        <f>+F31-F72</f>
        <v>1114586.5300000012</v>
      </c>
      <c r="G74" s="71">
        <f>E74-F74</f>
        <v>4714011.5700000226</v>
      </c>
      <c r="H74" s="72">
        <f>IF(E74=0,IF(F74=0,0,100),(G74*100)/E74)</f>
        <v>80.877279392449509</v>
      </c>
      <c r="I74" s="5"/>
      <c r="J74" s="5"/>
      <c r="K74" s="5"/>
      <c r="L74" s="5"/>
      <c r="M74" s="5"/>
      <c r="N74" s="5"/>
      <c r="O74" s="5"/>
      <c r="P74" s="5"/>
      <c r="Q74" s="12"/>
    </row>
    <row r="75" spans="1:17" ht="14.7" thickTop="1">
      <c r="A75" s="2"/>
      <c r="B75" s="91" t="s">
        <v>63</v>
      </c>
      <c r="C75" s="2"/>
      <c r="D75" s="2"/>
      <c r="E75" s="42"/>
      <c r="F75" s="42"/>
      <c r="G75" s="42"/>
      <c r="H75" s="62"/>
      <c r="I75" s="2"/>
      <c r="J75" s="2"/>
      <c r="K75" s="2"/>
      <c r="L75" s="2"/>
      <c r="M75" s="2"/>
      <c r="N75" s="2"/>
      <c r="O75" s="2"/>
      <c r="P75" s="2"/>
    </row>
    <row r="76" spans="1:17">
      <c r="A76" s="2"/>
      <c r="C76" s="2"/>
      <c r="D76" s="2"/>
      <c r="E76" s="42"/>
      <c r="F76" s="42"/>
      <c r="G76" s="42"/>
      <c r="H76" s="63"/>
      <c r="I76" s="2"/>
      <c r="J76" s="2"/>
      <c r="K76" s="2"/>
      <c r="L76" s="2"/>
      <c r="M76" s="2"/>
      <c r="N76" s="2"/>
      <c r="O76" s="2"/>
      <c r="P76" s="2"/>
    </row>
    <row r="77" spans="1:17">
      <c r="B77" s="2" t="s">
        <v>54</v>
      </c>
    </row>
    <row r="78" spans="1:17" hidden="1">
      <c r="A78" s="2"/>
      <c r="B78" s="2"/>
      <c r="C78" s="2"/>
      <c r="D78" s="2"/>
      <c r="E78" s="42"/>
      <c r="F78" s="42"/>
      <c r="G78" s="42"/>
      <c r="H78" s="56"/>
      <c r="I78" s="2"/>
      <c r="J78" s="2"/>
      <c r="K78" s="2"/>
      <c r="L78" s="2"/>
      <c r="M78" s="2"/>
      <c r="N78" s="2"/>
      <c r="O78" s="2"/>
      <c r="P78" s="2"/>
    </row>
    <row r="82" spans="3:8">
      <c r="C82" t="s">
        <v>68</v>
      </c>
      <c r="E82" s="52" t="s">
        <v>68</v>
      </c>
    </row>
    <row r="83" spans="3:8" s="110" customFormat="1">
      <c r="C83" s="110" t="s">
        <v>69</v>
      </c>
      <c r="E83" s="111" t="s">
        <v>70</v>
      </c>
      <c r="F83" s="111"/>
      <c r="G83" s="111"/>
      <c r="H83" s="112"/>
    </row>
    <row r="84" spans="3:8" s="110" customFormat="1">
      <c r="C84" s="110" t="s">
        <v>71</v>
      </c>
      <c r="E84" s="111" t="s">
        <v>72</v>
      </c>
      <c r="F84" s="111"/>
      <c r="G84" s="111"/>
      <c r="H84" s="112"/>
    </row>
  </sheetData>
  <mergeCells count="13">
    <mergeCell ref="B2:H2"/>
    <mergeCell ref="B7:B8"/>
    <mergeCell ref="C7:D8"/>
    <mergeCell ref="C20:D20"/>
    <mergeCell ref="B3:H3"/>
    <mergeCell ref="G7:H7"/>
    <mergeCell ref="C68:D68"/>
    <mergeCell ref="C72:D72"/>
    <mergeCell ref="C24:D24"/>
    <mergeCell ref="C38:D38"/>
    <mergeCell ref="C49:D49"/>
    <mergeCell ref="C54:D54"/>
    <mergeCell ref="C62:D62"/>
  </mergeCells>
  <printOptions horizontalCentered="1"/>
  <pageMargins left="0.11811023622047245" right="0.11811023622047245" top="0.59055118110236227" bottom="0.39370078740157483" header="0.31496062992125984" footer="0.19685039370078741"/>
  <pageSetup scale="70" orientation="landscape" verticalDpi="0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Max</cp:lastModifiedBy>
  <cp:lastPrinted>2024-03-11T21:09:57Z</cp:lastPrinted>
  <dcterms:created xsi:type="dcterms:W3CDTF">2018-03-07T05:27:47Z</dcterms:created>
  <dcterms:modified xsi:type="dcterms:W3CDTF">2024-03-11T21:11:35Z</dcterms:modified>
</cp:coreProperties>
</file>