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aPub 2022 Mpio Tlatlaya ok\Modulo 1.- Contable y Financiera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Titles" localSheetId="0">Hoja1!$2:$7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8" i="1" l="1"/>
  <c r="K137" i="1" s="1"/>
  <c r="J137" i="1"/>
  <c r="J134" i="1" s="1"/>
  <c r="I137" i="1"/>
  <c r="K136" i="1"/>
  <c r="K135" i="1" s="1"/>
  <c r="J135" i="1"/>
  <c r="I135" i="1"/>
  <c r="K132" i="1"/>
  <c r="K131" i="1"/>
  <c r="J130" i="1"/>
  <c r="I130" i="1"/>
  <c r="K128" i="1"/>
  <c r="K127" i="1"/>
  <c r="K126" i="1"/>
  <c r="J125" i="1"/>
  <c r="I125" i="1"/>
  <c r="F125" i="1"/>
  <c r="F124" i="1"/>
  <c r="K123" i="1"/>
  <c r="F123" i="1"/>
  <c r="K122" i="1"/>
  <c r="E122" i="1"/>
  <c r="D122" i="1"/>
  <c r="K121" i="1"/>
  <c r="K120" i="1"/>
  <c r="F120" i="1"/>
  <c r="J119" i="1"/>
  <c r="I119" i="1"/>
  <c r="F119" i="1"/>
  <c r="F118" i="1"/>
  <c r="K117" i="1"/>
  <c r="K116" i="1" s="1"/>
  <c r="F117" i="1"/>
  <c r="J116" i="1"/>
  <c r="I116" i="1"/>
  <c r="F116" i="1"/>
  <c r="K115" i="1"/>
  <c r="K114" i="1" s="1"/>
  <c r="E115" i="1"/>
  <c r="D115" i="1"/>
  <c r="J114" i="1"/>
  <c r="I114" i="1"/>
  <c r="F113" i="1"/>
  <c r="F112" i="1"/>
  <c r="K111" i="1"/>
  <c r="K110" i="1" s="1"/>
  <c r="F111" i="1"/>
  <c r="J110" i="1"/>
  <c r="I110" i="1"/>
  <c r="F110" i="1"/>
  <c r="F109" i="1"/>
  <c r="K108" i="1"/>
  <c r="K107" i="1" s="1"/>
  <c r="F108" i="1"/>
  <c r="J107" i="1"/>
  <c r="I107" i="1"/>
  <c r="E107" i="1"/>
  <c r="D107" i="1"/>
  <c r="K105" i="1"/>
  <c r="K104" i="1" s="1"/>
  <c r="F105" i="1"/>
  <c r="J104" i="1"/>
  <c r="I104" i="1"/>
  <c r="F104" i="1"/>
  <c r="F103" i="1"/>
  <c r="F102" i="1"/>
  <c r="F101" i="1"/>
  <c r="E100" i="1"/>
  <c r="D100" i="1"/>
  <c r="F98" i="1"/>
  <c r="K97" i="1"/>
  <c r="F97" i="1"/>
  <c r="K96" i="1"/>
  <c r="F96" i="1"/>
  <c r="K95" i="1"/>
  <c r="F95" i="1"/>
  <c r="K94" i="1"/>
  <c r="F94" i="1"/>
  <c r="J93" i="1"/>
  <c r="I93" i="1"/>
  <c r="E93" i="1"/>
  <c r="D93" i="1"/>
  <c r="K91" i="1"/>
  <c r="F91" i="1"/>
  <c r="K90" i="1"/>
  <c r="F90" i="1"/>
  <c r="K89" i="1"/>
  <c r="F89" i="1"/>
  <c r="K88" i="1"/>
  <c r="F88" i="1"/>
  <c r="K87" i="1"/>
  <c r="F87" i="1"/>
  <c r="K86" i="1"/>
  <c r="F86" i="1"/>
  <c r="J85" i="1"/>
  <c r="I85" i="1"/>
  <c r="F85" i="1"/>
  <c r="F84" i="1"/>
  <c r="K83" i="1"/>
  <c r="F83" i="1"/>
  <c r="K82" i="1"/>
  <c r="E82" i="1"/>
  <c r="D82" i="1"/>
  <c r="K81" i="1"/>
  <c r="J80" i="1"/>
  <c r="I80" i="1"/>
  <c r="F80" i="1"/>
  <c r="F79" i="1"/>
  <c r="K78" i="1"/>
  <c r="F78" i="1"/>
  <c r="K77" i="1"/>
  <c r="F77" i="1"/>
  <c r="K76" i="1"/>
  <c r="F76" i="1"/>
  <c r="K75" i="1"/>
  <c r="F75" i="1"/>
  <c r="K74" i="1"/>
  <c r="F74" i="1"/>
  <c r="J73" i="1"/>
  <c r="I73" i="1"/>
  <c r="E73" i="1"/>
  <c r="D73" i="1"/>
  <c r="K71" i="1"/>
  <c r="F71" i="1"/>
  <c r="K70" i="1"/>
  <c r="F70" i="1"/>
  <c r="K69" i="1"/>
  <c r="F69" i="1"/>
  <c r="J68" i="1"/>
  <c r="I68" i="1"/>
  <c r="F68" i="1"/>
  <c r="F67" i="1"/>
  <c r="K66" i="1"/>
  <c r="E66" i="1"/>
  <c r="D66" i="1"/>
  <c r="K65" i="1"/>
  <c r="J64" i="1"/>
  <c r="I64" i="1"/>
  <c r="F64" i="1"/>
  <c r="F63" i="1"/>
  <c r="F62" i="1"/>
  <c r="F61" i="1"/>
  <c r="E60" i="1"/>
  <c r="D60" i="1"/>
  <c r="K58" i="1"/>
  <c r="K57" i="1"/>
  <c r="K56" i="1"/>
  <c r="J55" i="1"/>
  <c r="I55" i="1"/>
  <c r="F55" i="1"/>
  <c r="F54" i="1"/>
  <c r="K53" i="1"/>
  <c r="F53" i="1"/>
  <c r="K52" i="1"/>
  <c r="F52" i="1"/>
  <c r="K51" i="1"/>
  <c r="E51" i="1"/>
  <c r="D51" i="1"/>
  <c r="J50" i="1"/>
  <c r="I50" i="1"/>
  <c r="F49" i="1"/>
  <c r="K48" i="1"/>
  <c r="F48" i="1"/>
  <c r="K47" i="1"/>
  <c r="E47" i="1"/>
  <c r="D47" i="1"/>
  <c r="K46" i="1"/>
  <c r="K45" i="1"/>
  <c r="F45" i="1"/>
  <c r="F44" i="1" s="1"/>
  <c r="K44" i="1"/>
  <c r="E44" i="1"/>
  <c r="D44" i="1"/>
  <c r="K43" i="1"/>
  <c r="J42" i="1"/>
  <c r="I42" i="1"/>
  <c r="F42" i="1"/>
  <c r="F41" i="1"/>
  <c r="K40" i="1"/>
  <c r="F40" i="1"/>
  <c r="K39" i="1"/>
  <c r="F39" i="1"/>
  <c r="K38" i="1"/>
  <c r="F38" i="1"/>
  <c r="J37" i="1"/>
  <c r="I37" i="1"/>
  <c r="E37" i="1"/>
  <c r="D37" i="1"/>
  <c r="K35" i="1"/>
  <c r="F35" i="1"/>
  <c r="K34" i="1"/>
  <c r="F34" i="1"/>
  <c r="J33" i="1"/>
  <c r="I33" i="1"/>
  <c r="F33" i="1"/>
  <c r="F32" i="1"/>
  <c r="K31" i="1"/>
  <c r="F31" i="1"/>
  <c r="K30" i="1"/>
  <c r="E30" i="1"/>
  <c r="D30" i="1"/>
  <c r="K29" i="1"/>
  <c r="J28" i="1"/>
  <c r="I28" i="1"/>
  <c r="F28" i="1"/>
  <c r="F27" i="1"/>
  <c r="K26" i="1"/>
  <c r="F26" i="1"/>
  <c r="K25" i="1"/>
  <c r="F25" i="1"/>
  <c r="K24" i="1"/>
  <c r="F24" i="1"/>
  <c r="J23" i="1"/>
  <c r="I23" i="1"/>
  <c r="F23" i="1"/>
  <c r="F22" i="1"/>
  <c r="K21" i="1"/>
  <c r="E21" i="1"/>
  <c r="D21" i="1"/>
  <c r="K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J12" i="1"/>
  <c r="I12" i="1"/>
  <c r="E12" i="1"/>
  <c r="D12" i="1"/>
  <c r="K68" i="1" l="1"/>
  <c r="E11" i="1"/>
  <c r="K134" i="1"/>
  <c r="K119" i="1"/>
  <c r="K85" i="1"/>
  <c r="K73" i="1"/>
  <c r="K50" i="1"/>
  <c r="K12" i="1"/>
  <c r="F122" i="1"/>
  <c r="D59" i="1"/>
  <c r="F30" i="1"/>
  <c r="F21" i="1"/>
  <c r="F100" i="1"/>
  <c r="F115" i="1"/>
  <c r="F93" i="1"/>
  <c r="K103" i="1"/>
  <c r="J103" i="1"/>
  <c r="F107" i="1"/>
  <c r="K37" i="1"/>
  <c r="F51" i="1"/>
  <c r="K42" i="1"/>
  <c r="D129" i="1"/>
  <c r="F60" i="1"/>
  <c r="K64" i="1"/>
  <c r="F66" i="1"/>
  <c r="J99" i="1"/>
  <c r="I113" i="1"/>
  <c r="I60" i="1"/>
  <c r="K28" i="1"/>
  <c r="E57" i="1"/>
  <c r="E129" i="1"/>
  <c r="F82" i="1"/>
  <c r="I103" i="1"/>
  <c r="J113" i="1"/>
  <c r="J102" i="1" s="1"/>
  <c r="J140" i="1" s="1"/>
  <c r="K125" i="1"/>
  <c r="I134" i="1"/>
  <c r="J63" i="1"/>
  <c r="F12" i="1"/>
  <c r="K23" i="1"/>
  <c r="J60" i="1"/>
  <c r="K33" i="1"/>
  <c r="F37" i="1"/>
  <c r="F47" i="1"/>
  <c r="K55" i="1"/>
  <c r="I99" i="1"/>
  <c r="F73" i="1"/>
  <c r="K80" i="1"/>
  <c r="K93" i="1"/>
  <c r="K130" i="1"/>
  <c r="D57" i="1"/>
  <c r="D11" i="1"/>
  <c r="I63" i="1"/>
  <c r="E59" i="1"/>
  <c r="I11" i="1"/>
  <c r="J11" i="1"/>
  <c r="J100" i="1" l="1"/>
  <c r="J143" i="1" s="1"/>
  <c r="K113" i="1"/>
  <c r="K102" i="1" s="1"/>
  <c r="K140" i="1" s="1"/>
  <c r="I102" i="1"/>
  <c r="I140" i="1" s="1"/>
  <c r="I100" i="1"/>
  <c r="K60" i="1"/>
  <c r="F59" i="1"/>
  <c r="D143" i="1"/>
  <c r="F57" i="1"/>
  <c r="F11" i="1"/>
  <c r="K11" i="1"/>
  <c r="K99" i="1"/>
  <c r="F129" i="1"/>
  <c r="K63" i="1"/>
  <c r="E143" i="1"/>
  <c r="F143" i="1" l="1"/>
  <c r="I143" i="1"/>
  <c r="K143" i="1" s="1"/>
  <c r="K100" i="1"/>
</calcChain>
</file>

<file path=xl/sharedStrings.xml><?xml version="1.0" encoding="utf-8"?>
<sst xmlns="http://schemas.openxmlformats.org/spreadsheetml/2006/main" count="424" uniqueCount="413">
  <si>
    <t>Edificios no Habitacionales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</si>
  <si>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</si>
  <si>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</si>
  <si>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</si>
  <si>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</si>
  <si>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</si>
  <si>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</si>
  <si>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</si>
  <si>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"Bajo protesta de decir verdad declaramos que los Estados Financieros y sus notas, son razonablemente correctos y son responsabilidad del emisor"</t>
  </si>
  <si>
    <t>Cuenta (3)</t>
  </si>
  <si>
    <t>Nombre de la Cuenta (3)</t>
  </si>
  <si>
    <t>Año (4)</t>
  </si>
  <si>
    <t>Variación (5)</t>
  </si>
  <si>
    <t>1000</t>
  </si>
  <si>
    <t>ACTIVO</t>
  </si>
  <si>
    <t>2000</t>
  </si>
  <si>
    <t>PASIVO</t>
  </si>
  <si>
    <t>1100</t>
  </si>
  <si>
    <t>Activo Circulante</t>
  </si>
  <si>
    <t>2100</t>
  </si>
  <si>
    <t>Pasivo Circulante</t>
  </si>
  <si>
    <t>1110</t>
  </si>
  <si>
    <t>Efectivo y Equivalentes</t>
  </si>
  <si>
    <t>2110</t>
  </si>
  <si>
    <t>Cuentas por Pagar a Corto Plazo</t>
  </si>
  <si>
    <t>1111</t>
  </si>
  <si>
    <t>Efectivo</t>
  </si>
  <si>
    <t>2111</t>
  </si>
  <si>
    <t>Servicios Personales por Pagar a Corto Plazo</t>
  </si>
  <si>
    <t>1112</t>
  </si>
  <si>
    <t>Bancos/Tesorería</t>
  </si>
  <si>
    <t>2112</t>
  </si>
  <si>
    <t>Proveedores por Pagar a Corto Plazo</t>
  </si>
  <si>
    <t>1113</t>
  </si>
  <si>
    <t>Bancos Dependencias y Otros</t>
  </si>
  <si>
    <t>2113</t>
  </si>
  <si>
    <t>Contratistas por Obras Públicas por Pagar a Corto Plazo</t>
  </si>
  <si>
    <t>1114</t>
  </si>
  <si>
    <t>Inversiones Temporales (Hasta 3 meses)</t>
  </si>
  <si>
    <t>2114</t>
  </si>
  <si>
    <t>Participaciones y Aportaciones por Pagar a Corto Plazo</t>
  </si>
  <si>
    <t>1115</t>
  </si>
  <si>
    <t>Fondos con Afectación Especifica</t>
  </si>
  <si>
    <t>2115</t>
  </si>
  <si>
    <t>Transferencias Otorgadas por Pagar a Corto Plazo</t>
  </si>
  <si>
    <t>1116</t>
  </si>
  <si>
    <t>Depósitos de Fondos de Terceros en Garantía y/o Administración</t>
  </si>
  <si>
    <t>2116</t>
  </si>
  <si>
    <t>Intereses, Comisiones y Otros Gastos de la Deuda Pública por Pagar a Corto Plazo</t>
  </si>
  <si>
    <t>1119</t>
  </si>
  <si>
    <t>Otros Efectivos y Equivalentes</t>
  </si>
  <si>
    <t>2117</t>
  </si>
  <si>
    <t>Retenciones y Contribuciones por Pagar a Corto Plazo</t>
  </si>
  <si>
    <t>2118</t>
  </si>
  <si>
    <t>Devoluciones de la Ley de Ingresos por Pagar a Corto Plazo</t>
  </si>
  <si>
    <t>1120</t>
  </si>
  <si>
    <t>Derechos a Recibir Efectivo o Equivalentes</t>
  </si>
  <si>
    <t>2119</t>
  </si>
  <si>
    <t>Otras Cuentas por Pagar a Corto Plazo</t>
  </si>
  <si>
    <t>1121</t>
  </si>
  <si>
    <t>Inversiones  Financieras de Corto Plazo</t>
  </si>
  <si>
    <t>1122</t>
  </si>
  <si>
    <t>Cuentas por Cobrar a  Corto Plazo</t>
  </si>
  <si>
    <t>2120</t>
  </si>
  <si>
    <t>Documentos por Pagar a Corto Plazo</t>
  </si>
  <si>
    <t>1123</t>
  </si>
  <si>
    <t>Deudores Diversos por Cobrar a Corto Plazo</t>
  </si>
  <si>
    <t>2121</t>
  </si>
  <si>
    <t>Documentos Comerciales por Pagar a Corto Plazo</t>
  </si>
  <si>
    <t>1124</t>
  </si>
  <si>
    <t>Ingresos por Recuperar a Corto Plazo</t>
  </si>
  <si>
    <t>2122</t>
  </si>
  <si>
    <t>Documentos con Contratistas por Obras Públicas por Pagar a Corto Plazo</t>
  </si>
  <si>
    <t>1125</t>
  </si>
  <si>
    <t>Deudores por Anticipos de la Tesorería a Corto Plazo</t>
  </si>
  <si>
    <t>2129</t>
  </si>
  <si>
    <t>Otros Documentos por Pagar a Corto Plazo</t>
  </si>
  <si>
    <t>1126</t>
  </si>
  <si>
    <t>Prestamos Otorgados a  Corto Plazo</t>
  </si>
  <si>
    <t>1129</t>
  </si>
  <si>
    <t>Otros Derechos a  Recibir Efectivo o Equivalentes a  Corto Plazo</t>
  </si>
  <si>
    <t>2130</t>
  </si>
  <si>
    <t>Porción a Corto Plazo de la Deuda Pública a Largo Plazo</t>
  </si>
  <si>
    <t>2131</t>
  </si>
  <si>
    <t>Porción a Corto Plazo de la Deuda Pública Interna</t>
  </si>
  <si>
    <t>1130</t>
  </si>
  <si>
    <t>Derechos a Recibir Bienes o Servicios</t>
  </si>
  <si>
    <t>2132</t>
  </si>
  <si>
    <t>Porción a Corto Plazo de la Deuda Pública Externa</t>
  </si>
  <si>
    <t>1131</t>
  </si>
  <si>
    <t>Anticipo a Proveedores por Adquisición de Bienes y Prestación de Servicios a Corto Plazo</t>
  </si>
  <si>
    <t>2133</t>
  </si>
  <si>
    <t>Porción a Corto Plazo de Arrendamiento Financiero</t>
  </si>
  <si>
    <t>1132</t>
  </si>
  <si>
    <t>Anticipo a Proveedores por Adquisición de Bienes Inmuebles y Muebles a Corto Plazo</t>
  </si>
  <si>
    <t>1133</t>
  </si>
  <si>
    <t>Anticipo a Proveedores por Adquisición de Bienes Intangibles a Corto Plazo</t>
  </si>
  <si>
    <t>2140</t>
  </si>
  <si>
    <t>Títulos y Valores a Corto Plazo</t>
  </si>
  <si>
    <t>1134</t>
  </si>
  <si>
    <t>Anticipo a Contratistas por Obras Públicas a Corto Plazo</t>
  </si>
  <si>
    <t>2141</t>
  </si>
  <si>
    <t>Títulos y Valores de la Deuda Pública Interna a Corto Plazo</t>
  </si>
  <si>
    <t>1139</t>
  </si>
  <si>
    <t>Otros Derechos a  Recibir Bienes o Servicios a Corto Plazo</t>
  </si>
  <si>
    <t>2142</t>
  </si>
  <si>
    <t>Títulos y Valores de la Deuda Pública Externa a Corto Plazo</t>
  </si>
  <si>
    <t>1140</t>
  </si>
  <si>
    <t>Inventarios</t>
  </si>
  <si>
    <t>2150</t>
  </si>
  <si>
    <t>Pasivos Diferidos a Corto Plazo</t>
  </si>
  <si>
    <t>1141</t>
  </si>
  <si>
    <t>Inventario de Mercancías para Venta</t>
  </si>
  <si>
    <t>2151</t>
  </si>
  <si>
    <t>Ingresos Cobrados por Adelantado a Corto Plazo</t>
  </si>
  <si>
    <t>1142</t>
  </si>
  <si>
    <t>Inventario de Mercancías Terminadas</t>
  </si>
  <si>
    <t>2152</t>
  </si>
  <si>
    <t>Intereses Cobrados por Adelantado a Corto Plazo</t>
  </si>
  <si>
    <t>1143</t>
  </si>
  <si>
    <t>Inventario de Mercancías en Proceso de Elaboración</t>
  </si>
  <si>
    <t>2159</t>
  </si>
  <si>
    <t>Otros Pasivos Diferidos a Corto Plazo</t>
  </si>
  <si>
    <t>1144</t>
  </si>
  <si>
    <t>Inventario de Materias Primas, Materiales y Suministros para Producción</t>
  </si>
  <si>
    <t>1145</t>
  </si>
  <si>
    <t>Bienes en Tránsito</t>
  </si>
  <si>
    <t>2160</t>
  </si>
  <si>
    <t>Fondos y Bienes de Terceros en Administración y/o Garantía a Corto Plazo</t>
  </si>
  <si>
    <t>2161</t>
  </si>
  <si>
    <t>Fondos en Garantía a Corto Plazo</t>
  </si>
  <si>
    <t>1150</t>
  </si>
  <si>
    <t>Almacenes</t>
  </si>
  <si>
    <t>2162</t>
  </si>
  <si>
    <t>Fondos en Administración a Corto Plazo</t>
  </si>
  <si>
    <t>1151</t>
  </si>
  <si>
    <t>Almacén de Materiales y Suministros de Consumo</t>
  </si>
  <si>
    <t>2163</t>
  </si>
  <si>
    <t>Fondos Contingentes a Corto Plazo</t>
  </si>
  <si>
    <t>2164</t>
  </si>
  <si>
    <t>Fondos de Fideicomisos, Mandatos y Contratos Análogos a Corto Plazo</t>
  </si>
  <si>
    <t>1160</t>
  </si>
  <si>
    <t>Estimación por Pérdida o Deterioro de Activos Circulantes</t>
  </si>
  <si>
    <t>2165</t>
  </si>
  <si>
    <t>Otros Fondos de Terceros en Garantía y/o Administración a Corto Plazo</t>
  </si>
  <si>
    <t>1161</t>
  </si>
  <si>
    <t>Estimaciones para Cuentas Incobrables por Derechos a Recibir Efectivo o Equivalentes</t>
  </si>
  <si>
    <t>2166</t>
  </si>
  <si>
    <t>Valores y Bienes en Garantía a Corto Plazo</t>
  </si>
  <si>
    <t>1162</t>
  </si>
  <si>
    <t>Estimación por Deterioro de Inventarios</t>
  </si>
  <si>
    <t>2170</t>
  </si>
  <si>
    <t>Provisiones a Corto Plazo</t>
  </si>
  <si>
    <t>1190</t>
  </si>
  <si>
    <t>Otros Activos Circulantes</t>
  </si>
  <si>
    <t>2171</t>
  </si>
  <si>
    <t>Provisión para Demandas y Juicios a Corto Plazo</t>
  </si>
  <si>
    <t>1191</t>
  </si>
  <si>
    <t>Valores en Garantía</t>
  </si>
  <si>
    <t>2172</t>
  </si>
  <si>
    <t>Provisión para Contingencias a Corto Plazo</t>
  </si>
  <si>
    <t>1192</t>
  </si>
  <si>
    <t>Bienes en Garantía (excluye depósitos de fondos)</t>
  </si>
  <si>
    <t>2179</t>
  </si>
  <si>
    <t>Otras Provisiones a Corto Plazo</t>
  </si>
  <si>
    <t>1193</t>
  </si>
  <si>
    <t>Bienes Derivados de Embargos, Decomisos, Aseguramientos y Dación en Pago</t>
  </si>
  <si>
    <t>1194</t>
  </si>
  <si>
    <t>Adquisición con Fondos de Terceros</t>
  </si>
  <si>
    <t>2190</t>
  </si>
  <si>
    <t>Otros Pasivos a Corto Plazo</t>
  </si>
  <si>
    <t>2191</t>
  </si>
  <si>
    <t>Ingresos por Clasificar</t>
  </si>
  <si>
    <t>Total Activo Circulante</t>
  </si>
  <si>
    <t>2192</t>
  </si>
  <si>
    <t>Recaudación por Participar</t>
  </si>
  <si>
    <t>2199</t>
  </si>
  <si>
    <t>Otros Pasivos Circulantes</t>
  </si>
  <si>
    <t>1200</t>
  </si>
  <si>
    <t>Activo no Circulante</t>
  </si>
  <si>
    <t>1210</t>
  </si>
  <si>
    <t>Inversiones Financieras a Largo Plazo</t>
  </si>
  <si>
    <t>Total Pasivo Circulante</t>
  </si>
  <si>
    <t>1211</t>
  </si>
  <si>
    <t>Inversiones a Largo Plazo</t>
  </si>
  <si>
    <t>1212</t>
  </si>
  <si>
    <t>Títulos y Valores a Largo Plazo</t>
  </si>
  <si>
    <t>1213</t>
  </si>
  <si>
    <t>Fideicomisos, Mandatos y Contratos Análogos</t>
  </si>
  <si>
    <t>2200</t>
  </si>
  <si>
    <t>Pasivo no Circulante</t>
  </si>
  <si>
    <t>1214</t>
  </si>
  <si>
    <t>Participaciones y Aportaciones de Capital</t>
  </si>
  <si>
    <t>2210</t>
  </si>
  <si>
    <t>Cuentas por Pagar a Largo Plazo</t>
  </si>
  <si>
    <t>2211</t>
  </si>
  <si>
    <t>Proveedores por Pagar a Largo Plazo</t>
  </si>
  <si>
    <t>1220</t>
  </si>
  <si>
    <t>Derechos a Recibir Efectivo o Equivalentes a Largo Plazo</t>
  </si>
  <si>
    <t>2212</t>
  </si>
  <si>
    <t>Contratistas por Obras Públicas por Pagar a Largo Plazo</t>
  </si>
  <si>
    <t>1221</t>
  </si>
  <si>
    <t>Documentos por Cobrar a Largo Plazo</t>
  </si>
  <si>
    <t>1222</t>
  </si>
  <si>
    <t>Deudores Diversos a Largo Plazo</t>
  </si>
  <si>
    <t>2220</t>
  </si>
  <si>
    <t>Documentos por Pagar a Largo Plazo</t>
  </si>
  <si>
    <t>1223</t>
  </si>
  <si>
    <t>Ingresos por Recuperar a Largo Plazo</t>
  </si>
  <si>
    <t>2221</t>
  </si>
  <si>
    <t>Documentos Comerciales por Pagar a Largo Plazo</t>
  </si>
  <si>
    <t>1224</t>
  </si>
  <si>
    <t>Préstamos Otorgados a Largo Plazo</t>
  </si>
  <si>
    <t>2222</t>
  </si>
  <si>
    <t>Documentos con Contratistas por Obras Públicas por Pagar a Largo Plazo</t>
  </si>
  <si>
    <t>1229</t>
  </si>
  <si>
    <t>Otros Derechos a Recibir Efectivo o Equivalentes a Largo Plazo</t>
  </si>
  <si>
    <t>2229</t>
  </si>
  <si>
    <t>Otros Documentos por Pagar a Largo Plazo</t>
  </si>
  <si>
    <t>1230</t>
  </si>
  <si>
    <t>Bienes Inmuebles, Infraestructura y Construcciones en Proceso</t>
  </si>
  <si>
    <t>2230</t>
  </si>
  <si>
    <t>Deuda Pública a Largo Plazo</t>
  </si>
  <si>
    <t>1231</t>
  </si>
  <si>
    <t xml:space="preserve">Terrenos </t>
  </si>
  <si>
    <t>2231</t>
  </si>
  <si>
    <t>Títulos y Valores de la Deuda Pública Interna a Largo Plazo</t>
  </si>
  <si>
    <t>1232</t>
  </si>
  <si>
    <t>Viviendas</t>
  </si>
  <si>
    <t>2232</t>
  </si>
  <si>
    <t>Títulos y Valores de la Deuda Pública Externa a Largo Plazo</t>
  </si>
  <si>
    <t>1233</t>
  </si>
  <si>
    <t>2233</t>
  </si>
  <si>
    <t>Préstamos de la Deuda Pública Interna por Pagar a Largo Plazo</t>
  </si>
  <si>
    <t>1234</t>
  </si>
  <si>
    <t>Infraestructura</t>
  </si>
  <si>
    <t>2234</t>
  </si>
  <si>
    <t>Préstamos de la Deuda Pública Externa por Pagar a Largo Plazo</t>
  </si>
  <si>
    <t>1235</t>
  </si>
  <si>
    <t>Construcciones en Proceso en Bienes del Dominio Público</t>
  </si>
  <si>
    <t>2235</t>
  </si>
  <si>
    <t>Arrendamiento Financiero por Pagar a Largo Plazo</t>
  </si>
  <si>
    <t>1236</t>
  </si>
  <si>
    <t>Construcciones en Proceso en Bienes Propios</t>
  </si>
  <si>
    <t>1239</t>
  </si>
  <si>
    <t>Otros Bienes Inmuebles</t>
  </si>
  <si>
    <t>2240</t>
  </si>
  <si>
    <t>Pasivos Diferidos a Largo Plazo</t>
  </si>
  <si>
    <t>2241</t>
  </si>
  <si>
    <t>Créditos Diferidos a Largo Plazo</t>
  </si>
  <si>
    <t>1240</t>
  </si>
  <si>
    <t>2242</t>
  </si>
  <si>
    <t>Intereses Cobrados por Adelantado a Largo Plazo</t>
  </si>
  <si>
    <t>1241</t>
  </si>
  <si>
    <t>2249</t>
  </si>
  <si>
    <t>Otros Pasivos Diferidos a Largo Plazo</t>
  </si>
  <si>
    <t>1242</t>
  </si>
  <si>
    <t>1243</t>
  </si>
  <si>
    <t>2250</t>
  </si>
  <si>
    <t>Fondos y Bienes de Terceros en Garantía y/o Administración a Largo Plazo</t>
  </si>
  <si>
    <t>1244</t>
  </si>
  <si>
    <t>2251</t>
  </si>
  <si>
    <t>Fondos en Garantía a Largo Plazo</t>
  </si>
  <si>
    <t>1245</t>
  </si>
  <si>
    <t>2252</t>
  </si>
  <si>
    <t>Fondos en Administración a Largo Plazo</t>
  </si>
  <si>
    <t>1246</t>
  </si>
  <si>
    <t>2253</t>
  </si>
  <si>
    <t>Fondos Contingentes a Largo Plazo</t>
  </si>
  <si>
    <t>1247</t>
  </si>
  <si>
    <t>Colecciones, Obras de Arte y Objetos Valiosos</t>
  </si>
  <si>
    <t>2254</t>
  </si>
  <si>
    <t>Fondos de Fideicomisos, Mandatos y Contratos Análogos a Largo Plazo</t>
  </si>
  <si>
    <t>1248</t>
  </si>
  <si>
    <t>Activos Biológicos</t>
  </si>
  <si>
    <t>2255</t>
  </si>
  <si>
    <t>Otros Fondos de Terceros en Garantía y/o Administración a Largo Plazo</t>
  </si>
  <si>
    <t>1249</t>
  </si>
  <si>
    <t xml:space="preserve">Otros Bienes Muebles </t>
  </si>
  <si>
    <t>2256</t>
  </si>
  <si>
    <t>Valores y Bienes en Garantía a Largo Plazo</t>
  </si>
  <si>
    <t>1250</t>
  </si>
  <si>
    <t>Activos Intangibles</t>
  </si>
  <si>
    <t>2260</t>
  </si>
  <si>
    <t>Provisiones a Largo Plazo</t>
  </si>
  <si>
    <t>1251</t>
  </si>
  <si>
    <t>Software</t>
  </si>
  <si>
    <t>2261</t>
  </si>
  <si>
    <t>Provisión para Demandas y Juicios a Largo Plazo</t>
  </si>
  <si>
    <t>1252</t>
  </si>
  <si>
    <t>Patentes, Marcas y Derechos</t>
  </si>
  <si>
    <t>2262</t>
  </si>
  <si>
    <t>Provisión para Pensiones a Largo Plazo</t>
  </si>
  <si>
    <t>1253</t>
  </si>
  <si>
    <t>Concesiones y Franquicias</t>
  </si>
  <si>
    <t>2263</t>
  </si>
  <si>
    <t>Provisión para Contingencias a Largo Plazo</t>
  </si>
  <si>
    <t>1254</t>
  </si>
  <si>
    <t>Licencias</t>
  </si>
  <si>
    <t>2269</t>
  </si>
  <si>
    <t>Otras Provisiones a Largo Plazo</t>
  </si>
  <si>
    <t>1259</t>
  </si>
  <si>
    <t>Otros Activos Intangibles</t>
  </si>
  <si>
    <t>Total Pasivo no Circulante</t>
  </si>
  <si>
    <t>1260</t>
  </si>
  <si>
    <t xml:space="preserve">Depreciación, Deterioro y Amortización Acumulada de Bienes </t>
  </si>
  <si>
    <t>Total Pasivo</t>
  </si>
  <si>
    <t>1261</t>
  </si>
  <si>
    <t>Depreciación Acumulada de Bienes Inmuebles</t>
  </si>
  <si>
    <t>1262</t>
  </si>
  <si>
    <t>Depreciación Acumulada de Infraestructura</t>
  </si>
  <si>
    <t>3000</t>
  </si>
  <si>
    <t xml:space="preserve">Hacienda Pública/Patrimonio </t>
  </si>
  <si>
    <t>1263</t>
  </si>
  <si>
    <t>Depreciación Acumulada de Bienes Muebles</t>
  </si>
  <si>
    <t>3100</t>
  </si>
  <si>
    <t>Hacienda Pública/Patrimonio Contribuido</t>
  </si>
  <si>
    <t>1264</t>
  </si>
  <si>
    <t xml:space="preserve">Deterioro Acumulado de Activos Biológicos </t>
  </si>
  <si>
    <t>3110</t>
  </si>
  <si>
    <t>Aportaciones</t>
  </si>
  <si>
    <t>1265</t>
  </si>
  <si>
    <t>Amortización Acumulada de Activos Intangibles</t>
  </si>
  <si>
    <t>3111</t>
  </si>
  <si>
    <t>1270</t>
  </si>
  <si>
    <t>Activos Diferidos</t>
  </si>
  <si>
    <t>3120</t>
  </si>
  <si>
    <t>Donaciones de Capital</t>
  </si>
  <si>
    <t>1271</t>
  </si>
  <si>
    <t>Estudios, Formulación y Evaluación de Proyectos</t>
  </si>
  <si>
    <t>3121</t>
  </si>
  <si>
    <t>1272</t>
  </si>
  <si>
    <t>Derechos sobre Bienes en Régimen de Arrendamiento Financiero</t>
  </si>
  <si>
    <t>1273</t>
  </si>
  <si>
    <t>Gastos Pagados por Adelantado a Largo Plazo</t>
  </si>
  <si>
    <t>3130</t>
  </si>
  <si>
    <t>Actualización de la Hacienda Pública/Patrimonio</t>
  </si>
  <si>
    <t>1274</t>
  </si>
  <si>
    <t>Anticipos a Largo Plazo</t>
  </si>
  <si>
    <t>3131</t>
  </si>
  <si>
    <t>1275</t>
  </si>
  <si>
    <t>Beneficios al Retiro de Empleados Pagados por Adelantado</t>
  </si>
  <si>
    <t>1279</t>
  </si>
  <si>
    <t>Otros Activos Diferidos</t>
  </si>
  <si>
    <t>3200</t>
  </si>
  <si>
    <t>Hacienda Pública/Patrimonio Generado</t>
  </si>
  <si>
    <t>3210</t>
  </si>
  <si>
    <t>Resultados del Ejercicio: (Ahorro/Desahorro)</t>
  </si>
  <si>
    <t>1280</t>
  </si>
  <si>
    <t>Estimación por Pérdida o Deterioro de Activos no Circulantes</t>
  </si>
  <si>
    <t>3211</t>
  </si>
  <si>
    <t>1281</t>
  </si>
  <si>
    <t>Estimaciones por Pérdida de Cuentas Incobrables de Documentos por
Cobrar a Largo Plazo</t>
  </si>
  <si>
    <t>3220</t>
  </si>
  <si>
    <t>Resultados de Ejercicios Anteriores</t>
  </si>
  <si>
    <t>1282</t>
  </si>
  <si>
    <t>Estimaciones por Pérdida de Cuentas Incobrables de Deudores Diversos por
Cobrar a Largo Plazo</t>
  </si>
  <si>
    <t>3221</t>
  </si>
  <si>
    <t>1283</t>
  </si>
  <si>
    <t>Estimaciones por Pérdida de Cuentas Incobrables de Ingresos por Cobrar a Largo
Plazo</t>
  </si>
  <si>
    <t>1284</t>
  </si>
  <si>
    <t>Estimaciones por Pérdida de Cuentas Incobrables de Préstamos Otorgados a
Largo Plazo</t>
  </si>
  <si>
    <t>3230</t>
  </si>
  <si>
    <t>Ravalúos</t>
  </si>
  <si>
    <t>1289</t>
  </si>
  <si>
    <t>Estimaciones por Pérdida de Otras Cuentas Incobrables a Largo Plazo</t>
  </si>
  <si>
    <t>3231</t>
  </si>
  <si>
    <t>Revalúo de Bienes Inmuebles</t>
  </si>
  <si>
    <t>3232</t>
  </si>
  <si>
    <t>Revalúo de Bienes Muebles</t>
  </si>
  <si>
    <t>1290</t>
  </si>
  <si>
    <t>Otros Activos no Circulantes</t>
  </si>
  <si>
    <t>3233</t>
  </si>
  <si>
    <t>Revalúo de Bienes Intangibles</t>
  </si>
  <si>
    <t>1291</t>
  </si>
  <si>
    <t>Bienes en Concesión</t>
  </si>
  <si>
    <t>3239</t>
  </si>
  <si>
    <t>Otros Revalúos</t>
  </si>
  <si>
    <t>1292</t>
  </si>
  <si>
    <t>Bienes en Arrendamiento Financiero</t>
  </si>
  <si>
    <t>1293</t>
  </si>
  <si>
    <t>Bienes en Comodato</t>
  </si>
  <si>
    <t>3240</t>
  </si>
  <si>
    <t>Reservas</t>
  </si>
  <si>
    <t>3241</t>
  </si>
  <si>
    <t>Reservas de Patrimonio</t>
  </si>
  <si>
    <t>3242</t>
  </si>
  <si>
    <t>Reservas Territoriales</t>
  </si>
  <si>
    <t>3243</t>
  </si>
  <si>
    <t>Reservas por Contingencias</t>
  </si>
  <si>
    <t>Total Activo no Circulante</t>
  </si>
  <si>
    <t>3250</t>
  </si>
  <si>
    <t>Rectificaciones de Resultados de Ejercicios Anteriores</t>
  </si>
  <si>
    <t>3251</t>
  </si>
  <si>
    <t>Cambios en Políticas Contables</t>
  </si>
  <si>
    <t>3252</t>
  </si>
  <si>
    <t>Cambios por Errores Contables</t>
  </si>
  <si>
    <t>3300</t>
  </si>
  <si>
    <t>Exceso o Insuficiencia en la Actualización de la Hacienda Pública/Patrimonio</t>
  </si>
  <si>
    <t>3310</t>
  </si>
  <si>
    <t>Resultado por Posición Monetaria</t>
  </si>
  <si>
    <t>3311</t>
  </si>
  <si>
    <t>3320</t>
  </si>
  <si>
    <t>Resultado por Tenencia de Activos no Monetarios</t>
  </si>
  <si>
    <t>3321</t>
  </si>
  <si>
    <t>Total Hacienda Pública/Patrimonio</t>
  </si>
  <si>
    <t>Total Activo (6)</t>
  </si>
  <si>
    <t>Total Pasivo y Hacienda Pública/Patrimonio (7)</t>
  </si>
  <si>
    <t>(8) Agregar las cuentas de orden que vienen presentando en sus estados financieros mensuales</t>
  </si>
  <si>
    <t>(pesos)</t>
  </si>
  <si>
    <t xml:space="preserve"> Al 31 de Diciembre de 2022 (2)</t>
  </si>
  <si>
    <t xml:space="preserve">Cuenta Pública 2022
Estado de Situación Financiera Comparativo 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</si>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</sst>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3" fillId="2" borderId="4" xfId="3" applyFont="1" applyFill="1" applyBorder="1" applyAlignment="1" applyProtection="1">
      <alignment horizontal="left"/>
      <protection locked="0"/>
    </xf>
    <xf numFmtId="0" fontId="2" fillId="2" borderId="0" xfId="3" applyFill="1" applyProtection="1">
      <protection locked="0"/>
    </xf>
    <xf numFmtId="0" fontId="3" fillId="2" borderId="5" xfId="3" applyFont="1" applyFill="1" applyBorder="1" applyAlignment="1" applyProtection="1">
      <alignment horizontal="right" vertical="top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9" fillId="0" borderId="10" xfId="0" applyFont="1" applyBorder="1"/>
    <xf numFmtId="0" fontId="0" fillId="0" borderId="2" xfId="0" applyBorder="1"/>
    <xf numFmtId="0" fontId="0" fillId="0" borderId="11" xfId="0" applyBorder="1"/>
    <xf numFmtId="49" fontId="5" fillId="3" borderId="15" xfId="4" applyNumberFormat="1" applyFont="1" applyFill="1" applyBorder="1" applyAlignment="1">
      <alignment horizontal="center"/>
    </xf>
    <xf numFmtId="0" fontId="5" fillId="3" borderId="0" xfId="3" applyFont="1" applyFill="1" applyAlignment="1">
      <alignment horizontal="left" vertical="center" indent="1"/>
    </xf>
    <xf numFmtId="0" fontId="9" fillId="3" borderId="16" xfId="0" applyFont="1" applyFill="1" applyBorder="1"/>
    <xf numFmtId="49" fontId="5" fillId="3" borderId="16" xfId="3" applyNumberFormat="1" applyFont="1" applyFill="1" applyBorder="1" applyAlignment="1">
      <alignment horizontal="center"/>
    </xf>
    <xf numFmtId="0" fontId="9" fillId="3" borderId="17" xfId="0" applyFont="1" applyFill="1" applyBorder="1"/>
    <xf numFmtId="49" fontId="6" fillId="0" borderId="15" xfId="4" applyNumberFormat="1" applyFont="1" applyBorder="1" applyAlignment="1">
      <alignment horizontal="center"/>
    </xf>
    <xf numFmtId="0" fontId="6" fillId="0" borderId="0" xfId="3" applyFont="1" applyAlignment="1">
      <alignment horizontal="left" vertical="center" indent="1"/>
    </xf>
    <xf numFmtId="43" fontId="9" fillId="0" borderId="16" xfId="1" applyFont="1" applyBorder="1" applyProtection="1"/>
    <xf numFmtId="49" fontId="6" fillId="0" borderId="16" xfId="3" applyNumberFormat="1" applyFont="1" applyBorder="1" applyAlignment="1">
      <alignment horizontal="center"/>
    </xf>
    <xf numFmtId="43" fontId="9" fillId="0" borderId="17" xfId="1" applyFont="1" applyBorder="1" applyProtection="1"/>
    <xf numFmtId="0" fontId="6" fillId="0" borderId="0" xfId="3" applyFont="1" applyAlignment="1">
      <alignment horizontal="left" vertical="center" wrapText="1" indent="1"/>
    </xf>
    <xf numFmtId="0" fontId="5" fillId="3" borderId="0" xfId="3" applyFont="1" applyFill="1" applyAlignment="1">
      <alignment horizontal="left" vertical="center" wrapText="1" indent="1"/>
    </xf>
    <xf numFmtId="49" fontId="5" fillId="3" borderId="15" xfId="4" applyNumberFormat="1" applyFont="1" applyFill="1" applyBorder="1" applyAlignment="1">
      <alignment horizontal="center" vertical="center"/>
    </xf>
    <xf numFmtId="49" fontId="6" fillId="0" borderId="15" xfId="4" applyNumberFormat="1" applyFont="1" applyBorder="1" applyAlignment="1">
      <alignment horizontal="center" vertical="center"/>
    </xf>
    <xf numFmtId="49" fontId="5" fillId="3" borderId="16" xfId="3" applyNumberFormat="1" applyFont="1" applyFill="1" applyBorder="1" applyAlignment="1">
      <alignment horizontal="center" vertical="center"/>
    </xf>
    <xf numFmtId="49" fontId="6" fillId="0" borderId="16" xfId="3" applyNumberFormat="1" applyFont="1" applyBorder="1" applyAlignment="1">
      <alignment horizontal="center" vertical="center"/>
    </xf>
    <xf numFmtId="0" fontId="5" fillId="3" borderId="0" xfId="3" applyFont="1" applyFill="1" applyAlignment="1">
      <alignment horizontal="right"/>
    </xf>
    <xf numFmtId="43" fontId="7" fillId="3" borderId="25" xfId="1" applyFont="1" applyFill="1" applyBorder="1" applyProtection="1"/>
    <xf numFmtId="49" fontId="5" fillId="0" borderId="15" xfId="4" applyNumberFormat="1" applyFont="1" applyBorder="1" applyAlignment="1">
      <alignment horizontal="center"/>
    </xf>
    <xf numFmtId="0" fontId="5" fillId="0" borderId="0" xfId="3" applyFont="1" applyAlignment="1">
      <alignment horizontal="left" vertical="center" indent="1"/>
    </xf>
    <xf numFmtId="49" fontId="5" fillId="0" borderId="16" xfId="3" applyNumberFormat="1" applyFont="1" applyBorder="1" applyAlignment="1">
      <alignment horizontal="center"/>
    </xf>
    <xf numFmtId="0" fontId="10" fillId="0" borderId="0" xfId="3" applyFont="1" applyAlignment="1">
      <alignment vertical="center"/>
    </xf>
    <xf numFmtId="0" fontId="5" fillId="3" borderId="0" xfId="3" applyFont="1" applyFill="1" applyAlignment="1">
      <alignment horizontal="right" vertical="center" indent="1"/>
    </xf>
    <xf numFmtId="43" fontId="7" fillId="3" borderId="26" xfId="1" applyFont="1" applyFill="1" applyBorder="1" applyProtection="1"/>
    <xf numFmtId="49" fontId="6" fillId="0" borderId="0" xfId="3" applyNumberFormat="1" applyFont="1" applyAlignment="1">
      <alignment horizontal="left" vertical="center" indent="1"/>
    </xf>
    <xf numFmtId="0" fontId="5" fillId="3" borderId="0" xfId="3" applyFont="1" applyFill="1" applyAlignment="1">
      <alignment horizontal="left" indent="1"/>
    </xf>
    <xf numFmtId="0" fontId="0" fillId="0" borderId="4" xfId="0" applyBorder="1"/>
    <xf numFmtId="0" fontId="0" fillId="0" borderId="16" xfId="0" applyBorder="1"/>
    <xf numFmtId="0" fontId="5" fillId="3" borderId="29" xfId="3" applyFont="1" applyFill="1" applyBorder="1" applyAlignment="1">
      <alignment horizontal="right"/>
    </xf>
    <xf numFmtId="0" fontId="5" fillId="3" borderId="30" xfId="3" applyFont="1" applyFill="1" applyBorder="1" applyAlignment="1">
      <alignment horizontal="right" vertical="center" indent="1"/>
    </xf>
    <xf numFmtId="43" fontId="7" fillId="0" borderId="16" xfId="1" applyFont="1" applyBorder="1" applyProtection="1"/>
    <xf numFmtId="43" fontId="7" fillId="0" borderId="17" xfId="1" applyFont="1" applyBorder="1" applyProtection="1"/>
    <xf numFmtId="0" fontId="0" fillId="0" borderId="31" xfId="0" applyBorder="1"/>
    <xf numFmtId="0" fontId="7" fillId="3" borderId="32" xfId="0" applyFont="1" applyFill="1" applyBorder="1" applyAlignment="1">
      <alignment horizontal="right"/>
    </xf>
    <xf numFmtId="43" fontId="7" fillId="3" borderId="32" xfId="1" applyFont="1" applyFill="1" applyBorder="1" applyProtection="1"/>
    <xf numFmtId="0" fontId="0" fillId="0" borderId="32" xfId="0" applyBorder="1"/>
    <xf numFmtId="0" fontId="7" fillId="3" borderId="33" xfId="0" applyFont="1" applyFill="1" applyBorder="1" applyAlignment="1">
      <alignment horizontal="right"/>
    </xf>
    <xf numFmtId="43" fontId="7" fillId="3" borderId="34" xfId="1" applyFont="1" applyFill="1" applyBorder="1" applyProtection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7" fillId="3" borderId="16" xfId="1" applyNumberFormat="1" applyFont="1" applyFill="1" applyBorder="1" applyProtection="1"/>
    <xf numFmtId="164" fontId="9" fillId="0" borderId="16" xfId="1" applyNumberFormat="1" applyFont="1" applyBorder="1" applyProtection="1">
      <protection locked="0"/>
    </xf>
    <xf numFmtId="164" fontId="9" fillId="0" borderId="16" xfId="1" applyNumberFormat="1" applyFont="1" applyBorder="1" applyProtection="1"/>
    <xf numFmtId="164" fontId="7" fillId="3" borderId="25" xfId="1" applyNumberFormat="1" applyFont="1" applyFill="1" applyBorder="1" applyProtection="1"/>
    <xf numFmtId="164" fontId="7" fillId="3" borderId="17" xfId="1" applyNumberFormat="1" applyFont="1" applyFill="1" applyBorder="1" applyProtection="1"/>
    <xf numFmtId="164" fontId="9" fillId="0" borderId="17" xfId="1" applyNumberFormat="1" applyFont="1" applyBorder="1" applyProtection="1"/>
    <xf numFmtId="164" fontId="7" fillId="3" borderId="26" xfId="1" applyNumberFormat="1" applyFont="1" applyFill="1" applyBorder="1" applyProtection="1"/>
    <xf numFmtId="164" fontId="7" fillId="3" borderId="27" xfId="1" applyNumberFormat="1" applyFont="1" applyFill="1" applyBorder="1" applyProtection="1"/>
    <xf numFmtId="164" fontId="7" fillId="3" borderId="28" xfId="1" applyNumberFormat="1" applyFont="1" applyFill="1" applyBorder="1" applyProtection="1"/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2" fillId="2" borderId="2" xfId="3" applyFill="1" applyBorder="1" applyAlignment="1">
      <alignment horizontal="center" vertical="center"/>
    </xf>
    <xf numFmtId="0" fontId="2" fillId="2" borderId="3" xfId="3" applyFill="1" applyBorder="1" applyAlignment="1">
      <alignment horizontal="center" vertical="center"/>
    </xf>
    <xf numFmtId="0" fontId="2" fillId="2" borderId="0" xfId="3" quotePrefix="1" applyFill="1" applyAlignment="1" applyProtection="1">
      <alignment horizontal="left"/>
      <protection locked="0"/>
    </xf>
    <xf numFmtId="0" fontId="4" fillId="2" borderId="0" xfId="3" applyFont="1" applyFill="1" applyAlignment="1" applyProtection="1">
      <alignment horizontal="left"/>
      <protection locked="0"/>
    </xf>
    <xf numFmtId="0" fontId="2" fillId="2" borderId="0" xfId="3" applyFill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28575</xdr:rowOff>
    </xdr:from>
    <xdr:to>
      <xdr:col>3</xdr:col>
      <xdr:colOff>942975</xdr:colOff>
      <xdr:row>6</xdr:row>
      <xdr:rowOff>161925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4B652705-02FE-4542-95E9-882AFF33C581}"/>
            </a:ext>
          </a:extLst>
        </xdr:cNvPr>
        <xdr:cNvSpPr/>
      </xdr:nvSpPr>
      <xdr:spPr>
        <a:xfrm>
          <a:off x="5553075" y="1162050"/>
          <a:ext cx="857250" cy="133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1385888</xdr:colOff>
      <xdr:row>2</xdr:row>
      <xdr:rowOff>191558</xdr:rowOff>
    </xdr:from>
    <xdr:to>
      <xdr:col>2</xdr:col>
      <xdr:colOff>3748088</xdr:colOff>
      <xdr:row>2</xdr:row>
      <xdr:rowOff>201083</xdr:rowOff>
    </xdr:to>
    <xdr:cxnSp macro="">
      <xdr:nvCxnSpPr>
        <xdr:cNvPr id="8" name="17 Conector recto">
          <a:extLst>
            <a:ext uri="{FF2B5EF4-FFF2-40B4-BE49-F238E27FC236}">
              <a16:creationId xmlns:a16="http://schemas.microsoft.com/office/drawing/2014/main" xmlns="" id="{732597EF-316D-4309-B46E-4849624327B5}"/>
            </a:ext>
          </a:extLst>
        </xdr:cNvPr>
        <xdr:cNvCxnSpPr>
          <a:cxnSpLocks noChangeShapeType="1"/>
        </xdr:cNvCxnSpPr>
      </xdr:nvCxnSpPr>
      <xdr:spPr bwMode="auto">
        <a:xfrm>
          <a:off x="2195513" y="734483"/>
          <a:ext cx="23622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57150</xdr:colOff>
      <xdr:row>1</xdr:row>
      <xdr:rowOff>141910</xdr:rowOff>
    </xdr:from>
    <xdr:to>
      <xdr:col>1</xdr:col>
      <xdr:colOff>647700</xdr:colOff>
      <xdr:row>2</xdr:row>
      <xdr:rowOff>112311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218110"/>
          <a:ext cx="590550" cy="437126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6</xdr:row>
      <xdr:rowOff>38100</xdr:rowOff>
    </xdr:from>
    <xdr:to>
      <xdr:col>4</xdr:col>
      <xdr:colOff>1000125</xdr:colOff>
      <xdr:row>6</xdr:row>
      <xdr:rowOff>171450</xdr:rowOff>
    </xdr:to>
    <xdr:sp macro="[0]!A_2016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A0044FCD-29F5-4BB3-B3CD-F4AD3F2770FA}"/>
            </a:ext>
          </a:extLst>
        </xdr:cNvPr>
        <xdr:cNvSpPr/>
      </xdr:nvSpPr>
      <xdr:spPr>
        <a:xfrm>
          <a:off x="6629400" y="1171575"/>
          <a:ext cx="857250" cy="133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1931939</xdr:colOff>
      <xdr:row>156</xdr:row>
      <xdr:rowOff>173566</xdr:rowOff>
    </xdr:from>
    <xdr:ext cx="4645223" cy="421141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2801697" y="2989156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6</xdr:col>
      <xdr:colOff>613064</xdr:colOff>
      <xdr:row>156</xdr:row>
      <xdr:rowOff>169333</xdr:rowOff>
    </xdr:from>
    <xdr:ext cx="3720330" cy="421141"/>
    <xdr:sp macro="" textlink="">
      <xdr:nvSpPr>
        <xdr:cNvPr id="17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8571731" y="29887333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K164"/>
  <sheetViews>
    <sheetView tabSelected="1" topLeftCell="D50" zoomScale="91" zoomScaleNormal="55" workbookViewId="0">
      <selection activeCell="J65" sqref="J65"/>
    </sheetView>
  </sheetViews>
  <sheetFormatPr baseColWidth="10" defaultRowHeight="15" x14ac:dyDescent="0.25"/>
  <cols>
    <col min="1" max="1" width="1.7109375" customWidth="1"/>
    <col min="2" max="2" width="10.42578125" customWidth="1"/>
    <col min="3" max="3" width="58.7109375" customWidth="1"/>
    <col min="4" max="4" width="13.28515625" customWidth="1"/>
    <col min="5" max="5" width="14.140625" customWidth="1"/>
    <col min="6" max="6" width="12.42578125" customWidth="1"/>
    <col min="7" max="7" width="11.7109375" customWidth="1"/>
    <col min="8" max="8" width="57.5703125" customWidth="1"/>
    <col min="9" max="9" width="13.140625" customWidth="1"/>
    <col min="10" max="10" width="12.85546875" customWidth="1"/>
    <col min="11" max="11" width="13.28515625" customWidth="1"/>
  </cols>
  <sheetData>
    <row r="1" spans="2:11" ht="6" customHeight="1" thickBot="1" x14ac:dyDescent="0.3"/>
    <row r="2" spans="2:11" ht="36.75" customHeight="1" thickTop="1" x14ac:dyDescent="0.25">
      <c r="B2" s="70" t="s">
        <v>411</v>
      </c>
      <c r="C2" s="71"/>
      <c r="D2" s="71"/>
      <c r="E2" s="71"/>
      <c r="F2" s="71"/>
      <c r="G2" s="71"/>
      <c r="H2" s="71"/>
      <c r="I2" s="71"/>
      <c r="J2" s="71"/>
      <c r="K2" s="72"/>
    </row>
    <row r="3" spans="2:11" ht="18" customHeight="1" x14ac:dyDescent="0.25">
      <c r="B3" s="1"/>
      <c r="C3" s="73" t="s">
        <v>412</v>
      </c>
      <c r="D3" s="74"/>
      <c r="E3" s="74"/>
      <c r="F3" s="75" t="s">
        <v>409</v>
      </c>
      <c r="G3" s="75"/>
      <c r="H3" s="2"/>
      <c r="I3" s="2"/>
      <c r="J3" s="2"/>
      <c r="K3" s="3" t="s">
        <v>410</v>
      </c>
    </row>
    <row r="4" spans="2:11" ht="6.75" customHeight="1" thickBot="1" x14ac:dyDescent="0.3">
      <c r="B4" s="4"/>
      <c r="C4" s="5"/>
      <c r="D4" s="5"/>
      <c r="E4" s="5"/>
      <c r="F4" s="5"/>
      <c r="G4" s="5"/>
      <c r="H4" s="5"/>
      <c r="I4" s="5"/>
      <c r="J4" s="5"/>
      <c r="K4" s="6"/>
    </row>
    <row r="5" spans="2:11" ht="6" customHeight="1" thickTop="1" thickBot="1" x14ac:dyDescent="0.3"/>
    <row r="6" spans="2:11" ht="15.75" thickTop="1" x14ac:dyDescent="0.25">
      <c r="B6" s="76" t="s">
        <v>9</v>
      </c>
      <c r="C6" s="78" t="s">
        <v>10</v>
      </c>
      <c r="D6" s="80" t="s">
        <v>11</v>
      </c>
      <c r="E6" s="81"/>
      <c r="F6" s="78" t="s">
        <v>12</v>
      </c>
      <c r="G6" s="78" t="s">
        <v>9</v>
      </c>
      <c r="H6" s="82" t="s">
        <v>10</v>
      </c>
      <c r="I6" s="82" t="s">
        <v>11</v>
      </c>
      <c r="J6" s="84"/>
      <c r="K6" s="68" t="s">
        <v>12</v>
      </c>
    </row>
    <row r="7" spans="2:11" ht="16.5" customHeight="1" thickBot="1" x14ac:dyDescent="0.3">
      <c r="B7" s="77"/>
      <c r="C7" s="79"/>
      <c r="D7" s="7">
        <v>2022</v>
      </c>
      <c r="E7" s="8">
        <v>2021</v>
      </c>
      <c r="F7" s="79"/>
      <c r="G7" s="79"/>
      <c r="H7" s="83"/>
      <c r="I7" s="9">
        <v>2022</v>
      </c>
      <c r="J7" s="9">
        <v>2021</v>
      </c>
      <c r="K7" s="69"/>
    </row>
    <row r="8" spans="2:11" ht="6" customHeight="1" thickTop="1" thickBot="1" x14ac:dyDescent="0.3"/>
    <row r="9" spans="2:11" ht="5.25" customHeight="1" thickTop="1" x14ac:dyDescent="0.25">
      <c r="B9" s="10"/>
      <c r="C9" s="11"/>
      <c r="D9" s="12"/>
      <c r="E9" s="12"/>
      <c r="F9" s="12"/>
      <c r="G9" s="11"/>
      <c r="H9" s="13"/>
      <c r="I9" s="11"/>
      <c r="J9" s="11"/>
      <c r="K9" s="14"/>
    </row>
    <row r="10" spans="2:11" x14ac:dyDescent="0.25">
      <c r="B10" s="15" t="s">
        <v>13</v>
      </c>
      <c r="C10" s="16" t="s">
        <v>14</v>
      </c>
      <c r="D10" s="17"/>
      <c r="E10" s="17"/>
      <c r="F10" s="17"/>
      <c r="G10" s="18" t="s">
        <v>15</v>
      </c>
      <c r="H10" s="16" t="s">
        <v>16</v>
      </c>
      <c r="I10" s="17"/>
      <c r="J10" s="17"/>
      <c r="K10" s="19"/>
    </row>
    <row r="11" spans="2:11" x14ac:dyDescent="0.25">
      <c r="B11" s="15" t="s">
        <v>17</v>
      </c>
      <c r="C11" s="16" t="s">
        <v>18</v>
      </c>
      <c r="D11" s="59">
        <f>+D12+D21+D30+D37+D44+D47+D51</f>
        <v>7869254.3599999994</v>
      </c>
      <c r="E11" s="59">
        <f>+E12+E21+E30+E37+E44+E47+E51</f>
        <v>5930329.2799999993</v>
      </c>
      <c r="F11" s="59">
        <f>+F12+F21+F30+F37+F44+F47+F51</f>
        <v>1938925.0799999996</v>
      </c>
      <c r="G11" s="18" t="s">
        <v>19</v>
      </c>
      <c r="H11" s="16" t="s">
        <v>20</v>
      </c>
      <c r="I11" s="59">
        <f>+I12+I23+I28+I33+I37+I42+I50+I55</f>
        <v>37035542.920000002</v>
      </c>
      <c r="J11" s="59">
        <f t="shared" ref="J11:K11" si="0">+J12+J23+J28+J33+J37+J42+J50+J55</f>
        <v>38677469.899999999</v>
      </c>
      <c r="K11" s="63">
        <f t="shared" si="0"/>
        <v>-1641926.9799999995</v>
      </c>
    </row>
    <row r="12" spans="2:11" x14ac:dyDescent="0.25">
      <c r="B12" s="15" t="s">
        <v>21</v>
      </c>
      <c r="C12" s="16" t="s">
        <v>22</v>
      </c>
      <c r="D12" s="59">
        <f>SUM(D13:D19)</f>
        <v>4486399.9800000004</v>
      </c>
      <c r="E12" s="59">
        <f>SUM(E13:E19)</f>
        <v>3251293.54</v>
      </c>
      <c r="F12" s="59">
        <f>SUM(F13:F19)</f>
        <v>1235106.44</v>
      </c>
      <c r="G12" s="18" t="s">
        <v>23</v>
      </c>
      <c r="H12" s="16" t="s">
        <v>24</v>
      </c>
      <c r="I12" s="59">
        <f>SUM(I13:I21)</f>
        <v>37035542.920000002</v>
      </c>
      <c r="J12" s="59">
        <f t="shared" ref="J12:K12" si="1">SUM(J13:J21)</f>
        <v>38677469.899999999</v>
      </c>
      <c r="K12" s="63">
        <f t="shared" si="1"/>
        <v>-1641926.9799999995</v>
      </c>
    </row>
    <row r="13" spans="2:11" x14ac:dyDescent="0.25">
      <c r="B13" s="20" t="s">
        <v>25</v>
      </c>
      <c r="C13" s="21" t="s">
        <v>26</v>
      </c>
      <c r="D13" s="60">
        <v>1978027.15</v>
      </c>
      <c r="E13" s="60">
        <v>1018183.47</v>
      </c>
      <c r="F13" s="61">
        <f>+D13-E13</f>
        <v>959843.67999999993</v>
      </c>
      <c r="G13" s="23" t="s">
        <v>27</v>
      </c>
      <c r="H13" s="21" t="s">
        <v>28</v>
      </c>
      <c r="I13" s="60">
        <v>4509620.08</v>
      </c>
      <c r="J13" s="60">
        <v>4509620.08</v>
      </c>
      <c r="K13" s="64">
        <f>+I13-J13</f>
        <v>0</v>
      </c>
    </row>
    <row r="14" spans="2:11" x14ac:dyDescent="0.25">
      <c r="B14" s="20" t="s">
        <v>29</v>
      </c>
      <c r="C14" s="21" t="s">
        <v>30</v>
      </c>
      <c r="D14" s="60">
        <v>-346093.44</v>
      </c>
      <c r="E14" s="60">
        <v>-621356.19999999995</v>
      </c>
      <c r="F14" s="61">
        <f t="shared" ref="F14:F19" si="2">+D14-E14</f>
        <v>275262.75999999995</v>
      </c>
      <c r="G14" s="23" t="s">
        <v>31</v>
      </c>
      <c r="H14" s="21" t="s">
        <v>32</v>
      </c>
      <c r="I14" s="60">
        <v>28575900.57</v>
      </c>
      <c r="J14" s="60">
        <v>28575900.57</v>
      </c>
      <c r="K14" s="64">
        <f t="shared" ref="K14:K21" si="3">+I14-J14</f>
        <v>0</v>
      </c>
    </row>
    <row r="15" spans="2:11" x14ac:dyDescent="0.25">
      <c r="B15" s="20" t="s">
        <v>33</v>
      </c>
      <c r="C15" s="21" t="s">
        <v>34</v>
      </c>
      <c r="D15" s="60">
        <v>0</v>
      </c>
      <c r="E15" s="60">
        <v>0</v>
      </c>
      <c r="F15" s="61">
        <f t="shared" si="2"/>
        <v>0</v>
      </c>
      <c r="G15" s="23" t="s">
        <v>35</v>
      </c>
      <c r="H15" s="21" t="s">
        <v>36</v>
      </c>
      <c r="I15" s="60">
        <v>0</v>
      </c>
      <c r="J15" s="60">
        <v>0</v>
      </c>
      <c r="K15" s="64">
        <f t="shared" si="3"/>
        <v>0</v>
      </c>
    </row>
    <row r="16" spans="2:11" x14ac:dyDescent="0.25">
      <c r="B16" s="20" t="s">
        <v>37</v>
      </c>
      <c r="C16" s="21" t="s">
        <v>38</v>
      </c>
      <c r="D16" s="60">
        <v>0</v>
      </c>
      <c r="E16" s="60">
        <v>0</v>
      </c>
      <c r="F16" s="61">
        <f t="shared" si="2"/>
        <v>0</v>
      </c>
      <c r="G16" s="23" t="s">
        <v>39</v>
      </c>
      <c r="H16" s="21" t="s">
        <v>40</v>
      </c>
      <c r="I16" s="60">
        <v>0</v>
      </c>
      <c r="J16" s="60">
        <v>0</v>
      </c>
      <c r="K16" s="64">
        <f t="shared" si="3"/>
        <v>0</v>
      </c>
    </row>
    <row r="17" spans="2:11" x14ac:dyDescent="0.25">
      <c r="B17" s="20" t="s">
        <v>41</v>
      </c>
      <c r="C17" s="21" t="s">
        <v>42</v>
      </c>
      <c r="D17" s="60">
        <v>0</v>
      </c>
      <c r="E17" s="60">
        <v>0</v>
      </c>
      <c r="F17" s="61">
        <f t="shared" si="2"/>
        <v>0</v>
      </c>
      <c r="G17" s="23" t="s">
        <v>43</v>
      </c>
      <c r="H17" s="21" t="s">
        <v>44</v>
      </c>
      <c r="I17" s="60">
        <v>0</v>
      </c>
      <c r="J17" s="60">
        <v>0</v>
      </c>
      <c r="K17" s="64">
        <f t="shared" si="3"/>
        <v>0</v>
      </c>
    </row>
    <row r="18" spans="2:11" ht="27" customHeight="1" x14ac:dyDescent="0.25">
      <c r="B18" s="20" t="s">
        <v>45</v>
      </c>
      <c r="C18" s="21" t="s">
        <v>46</v>
      </c>
      <c r="D18" s="60">
        <v>0</v>
      </c>
      <c r="E18" s="60">
        <v>0</v>
      </c>
      <c r="F18" s="61">
        <f t="shared" si="2"/>
        <v>0</v>
      </c>
      <c r="G18" s="23" t="s">
        <v>47</v>
      </c>
      <c r="H18" s="25" t="s">
        <v>48</v>
      </c>
      <c r="I18" s="60">
        <v>0</v>
      </c>
      <c r="J18" s="60">
        <v>0</v>
      </c>
      <c r="K18" s="64">
        <f t="shared" si="3"/>
        <v>0</v>
      </c>
    </row>
    <row r="19" spans="2:11" x14ac:dyDescent="0.25">
      <c r="B19" s="20" t="s">
        <v>49</v>
      </c>
      <c r="C19" s="21" t="s">
        <v>50</v>
      </c>
      <c r="D19" s="60">
        <v>2854466.27</v>
      </c>
      <c r="E19" s="60">
        <v>2854466.27</v>
      </c>
      <c r="F19" s="61">
        <f t="shared" si="2"/>
        <v>0</v>
      </c>
      <c r="G19" s="23" t="s">
        <v>51</v>
      </c>
      <c r="H19" s="21" t="s">
        <v>52</v>
      </c>
      <c r="I19" s="60">
        <v>3339970.41</v>
      </c>
      <c r="J19" s="60">
        <v>4981897.3899999997</v>
      </c>
      <c r="K19" s="64">
        <f t="shared" si="3"/>
        <v>-1641926.9799999995</v>
      </c>
    </row>
    <row r="20" spans="2:11" x14ac:dyDescent="0.25">
      <c r="B20" s="20"/>
      <c r="C20" s="21"/>
      <c r="D20" s="60"/>
      <c r="E20" s="60"/>
      <c r="F20" s="61"/>
      <c r="G20" s="23" t="s">
        <v>53</v>
      </c>
      <c r="H20" s="21" t="s">
        <v>54</v>
      </c>
      <c r="I20" s="60">
        <v>0</v>
      </c>
      <c r="J20" s="60">
        <v>0</v>
      </c>
      <c r="K20" s="64">
        <f t="shared" si="3"/>
        <v>0</v>
      </c>
    </row>
    <row r="21" spans="2:11" x14ac:dyDescent="0.25">
      <c r="B21" s="15" t="s">
        <v>55</v>
      </c>
      <c r="C21" s="16" t="s">
        <v>56</v>
      </c>
      <c r="D21" s="59">
        <f>SUM(D22:D28)</f>
        <v>2776429.53</v>
      </c>
      <c r="E21" s="59">
        <f>SUM(E22:E28)</f>
        <v>2261110.89</v>
      </c>
      <c r="F21" s="59">
        <f>SUM(F22:F28)</f>
        <v>515318.63999999966</v>
      </c>
      <c r="G21" s="23" t="s">
        <v>57</v>
      </c>
      <c r="H21" s="25" t="s">
        <v>58</v>
      </c>
      <c r="I21" s="60">
        <v>610051.86</v>
      </c>
      <c r="J21" s="60">
        <v>610051.86</v>
      </c>
      <c r="K21" s="64">
        <f t="shared" si="3"/>
        <v>0</v>
      </c>
    </row>
    <row r="22" spans="2:11" x14ac:dyDescent="0.25">
      <c r="B22" s="20" t="s">
        <v>59</v>
      </c>
      <c r="C22" s="21" t="s">
        <v>60</v>
      </c>
      <c r="D22" s="60">
        <v>0</v>
      </c>
      <c r="E22" s="60">
        <v>0</v>
      </c>
      <c r="F22" s="61">
        <f>+D22-E22</f>
        <v>0</v>
      </c>
      <c r="G22" s="23"/>
      <c r="H22" s="25"/>
      <c r="I22" s="61"/>
      <c r="J22" s="61"/>
      <c r="K22" s="64"/>
    </row>
    <row r="23" spans="2:11" x14ac:dyDescent="0.25">
      <c r="B23" s="20" t="s">
        <v>61</v>
      </c>
      <c r="C23" s="21" t="s">
        <v>62</v>
      </c>
      <c r="D23" s="60">
        <v>0</v>
      </c>
      <c r="E23" s="60">
        <v>0</v>
      </c>
      <c r="F23" s="61">
        <f t="shared" ref="F23:F28" si="4">+D23-E23</f>
        <v>0</v>
      </c>
      <c r="G23" s="18" t="s">
        <v>63</v>
      </c>
      <c r="H23" s="26" t="s">
        <v>64</v>
      </c>
      <c r="I23" s="59">
        <f>SUM(I24:I26)</f>
        <v>0</v>
      </c>
      <c r="J23" s="59">
        <f t="shared" ref="J23:K23" si="5">SUM(J24:J26)</f>
        <v>0</v>
      </c>
      <c r="K23" s="63">
        <f t="shared" si="5"/>
        <v>0</v>
      </c>
    </row>
    <row r="24" spans="2:11" x14ac:dyDescent="0.25">
      <c r="B24" s="20" t="s">
        <v>65</v>
      </c>
      <c r="C24" s="21" t="s">
        <v>66</v>
      </c>
      <c r="D24" s="60">
        <v>2776429.53</v>
      </c>
      <c r="E24" s="60">
        <v>2261110.89</v>
      </c>
      <c r="F24" s="61">
        <f t="shared" si="4"/>
        <v>515318.63999999966</v>
      </c>
      <c r="G24" s="23" t="s">
        <v>67</v>
      </c>
      <c r="H24" s="25" t="s">
        <v>68</v>
      </c>
      <c r="I24" s="60">
        <v>0</v>
      </c>
      <c r="J24" s="60">
        <v>0</v>
      </c>
      <c r="K24" s="64">
        <f>+I24-J24</f>
        <v>0</v>
      </c>
    </row>
    <row r="25" spans="2:11" ht="24" x14ac:dyDescent="0.25">
      <c r="B25" s="20" t="s">
        <v>69</v>
      </c>
      <c r="C25" s="21" t="s">
        <v>70</v>
      </c>
      <c r="D25" s="60">
        <v>0</v>
      </c>
      <c r="E25" s="60">
        <v>0</v>
      </c>
      <c r="F25" s="61">
        <f t="shared" si="4"/>
        <v>0</v>
      </c>
      <c r="G25" s="23" t="s">
        <v>71</v>
      </c>
      <c r="H25" s="25" t="s">
        <v>72</v>
      </c>
      <c r="I25" s="60">
        <v>0</v>
      </c>
      <c r="J25" s="60">
        <v>0</v>
      </c>
      <c r="K25" s="64">
        <f t="shared" ref="K25:K26" si="6">+I25-J25</f>
        <v>0</v>
      </c>
    </row>
    <row r="26" spans="2:11" x14ac:dyDescent="0.25">
      <c r="B26" s="20" t="s">
        <v>73</v>
      </c>
      <c r="C26" s="21" t="s">
        <v>74</v>
      </c>
      <c r="D26" s="60">
        <v>0</v>
      </c>
      <c r="E26" s="60">
        <v>0</v>
      </c>
      <c r="F26" s="61">
        <f t="shared" si="4"/>
        <v>0</v>
      </c>
      <c r="G26" s="23" t="s">
        <v>75</v>
      </c>
      <c r="H26" s="25" t="s">
        <v>76</v>
      </c>
      <c r="I26" s="60">
        <v>0</v>
      </c>
      <c r="J26" s="60">
        <v>0</v>
      </c>
      <c r="K26" s="64">
        <f t="shared" si="6"/>
        <v>0</v>
      </c>
    </row>
    <row r="27" spans="2:11" x14ac:dyDescent="0.25">
      <c r="B27" s="20" t="s">
        <v>77</v>
      </c>
      <c r="C27" s="21" t="s">
        <v>78</v>
      </c>
      <c r="D27" s="60">
        <v>0</v>
      </c>
      <c r="E27" s="60">
        <v>0</v>
      </c>
      <c r="F27" s="61">
        <f t="shared" si="4"/>
        <v>0</v>
      </c>
      <c r="G27" s="23"/>
      <c r="H27" s="25"/>
      <c r="I27" s="61"/>
      <c r="J27" s="61"/>
      <c r="K27" s="64"/>
    </row>
    <row r="28" spans="2:11" x14ac:dyDescent="0.25">
      <c r="B28" s="20" t="s">
        <v>79</v>
      </c>
      <c r="C28" s="21" t="s">
        <v>80</v>
      </c>
      <c r="D28" s="60">
        <v>0</v>
      </c>
      <c r="E28" s="60">
        <v>0</v>
      </c>
      <c r="F28" s="61">
        <f t="shared" si="4"/>
        <v>0</v>
      </c>
      <c r="G28" s="18" t="s">
        <v>81</v>
      </c>
      <c r="H28" s="16" t="s">
        <v>82</v>
      </c>
      <c r="I28" s="59">
        <f>SUM(I29:I31)</f>
        <v>0</v>
      </c>
      <c r="J28" s="59">
        <f t="shared" ref="J28:K28" si="7">SUM(J29:J31)</f>
        <v>0</v>
      </c>
      <c r="K28" s="63">
        <f t="shared" si="7"/>
        <v>0</v>
      </c>
    </row>
    <row r="29" spans="2:11" x14ac:dyDescent="0.25">
      <c r="B29" s="20"/>
      <c r="C29" s="21"/>
      <c r="D29" s="60"/>
      <c r="E29" s="60"/>
      <c r="F29" s="61"/>
      <c r="G29" s="23" t="s">
        <v>83</v>
      </c>
      <c r="H29" s="21" t="s">
        <v>84</v>
      </c>
      <c r="I29" s="60">
        <v>0</v>
      </c>
      <c r="J29" s="60">
        <v>0</v>
      </c>
      <c r="K29" s="64">
        <f>+I29-J29</f>
        <v>0</v>
      </c>
    </row>
    <row r="30" spans="2:11" x14ac:dyDescent="0.25">
      <c r="B30" s="27" t="s">
        <v>85</v>
      </c>
      <c r="C30" s="16" t="s">
        <v>86</v>
      </c>
      <c r="D30" s="59">
        <f>SUM(D31:D35)</f>
        <v>606424.85</v>
      </c>
      <c r="E30" s="59">
        <f>SUM(E31:E35)</f>
        <v>417924.85</v>
      </c>
      <c r="F30" s="59">
        <f>SUM(F31:F35)</f>
        <v>188500</v>
      </c>
      <c r="G30" s="23" t="s">
        <v>87</v>
      </c>
      <c r="H30" s="21" t="s">
        <v>88</v>
      </c>
      <c r="I30" s="60">
        <v>0</v>
      </c>
      <c r="J30" s="60">
        <v>0</v>
      </c>
      <c r="K30" s="64">
        <f t="shared" ref="K30:K31" si="8">+I30-J30</f>
        <v>0</v>
      </c>
    </row>
    <row r="31" spans="2:11" ht="21.75" customHeight="1" x14ac:dyDescent="0.25">
      <c r="B31" s="28" t="s">
        <v>89</v>
      </c>
      <c r="C31" s="25" t="s">
        <v>90</v>
      </c>
      <c r="D31" s="60">
        <v>0</v>
      </c>
      <c r="E31" s="60">
        <v>0</v>
      </c>
      <c r="F31" s="61">
        <f>+D31-E31</f>
        <v>0</v>
      </c>
      <c r="G31" s="23" t="s">
        <v>91</v>
      </c>
      <c r="H31" s="21" t="s">
        <v>92</v>
      </c>
      <c r="I31" s="60">
        <v>0</v>
      </c>
      <c r="J31" s="60">
        <v>0</v>
      </c>
      <c r="K31" s="64">
        <f t="shared" si="8"/>
        <v>0</v>
      </c>
    </row>
    <row r="32" spans="2:11" x14ac:dyDescent="0.25">
      <c r="B32" s="28" t="s">
        <v>93</v>
      </c>
      <c r="C32" s="21" t="s">
        <v>94</v>
      </c>
      <c r="D32" s="60">
        <v>0</v>
      </c>
      <c r="E32" s="60">
        <v>0</v>
      </c>
      <c r="F32" s="61">
        <f t="shared" ref="F32:F35" si="9">+D32-E32</f>
        <v>0</v>
      </c>
      <c r="G32" s="23"/>
      <c r="H32" s="21"/>
      <c r="I32" s="61"/>
      <c r="J32" s="61"/>
      <c r="K32" s="64"/>
    </row>
    <row r="33" spans="2:11" x14ac:dyDescent="0.25">
      <c r="B33" s="28" t="s">
        <v>95</v>
      </c>
      <c r="C33" s="21" t="s">
        <v>96</v>
      </c>
      <c r="D33" s="60">
        <v>0</v>
      </c>
      <c r="E33" s="60">
        <v>0</v>
      </c>
      <c r="F33" s="61">
        <f t="shared" si="9"/>
        <v>0</v>
      </c>
      <c r="G33" s="18" t="s">
        <v>97</v>
      </c>
      <c r="H33" s="16" t="s">
        <v>98</v>
      </c>
      <c r="I33" s="59">
        <f>SUM(I34:I35)</f>
        <v>0</v>
      </c>
      <c r="J33" s="59">
        <f t="shared" ref="J33:K33" si="10">SUM(J34:J35)</f>
        <v>0</v>
      </c>
      <c r="K33" s="63">
        <f t="shared" si="10"/>
        <v>0</v>
      </c>
    </row>
    <row r="34" spans="2:11" x14ac:dyDescent="0.25">
      <c r="B34" s="20" t="s">
        <v>99</v>
      </c>
      <c r="C34" s="21" t="s">
        <v>100</v>
      </c>
      <c r="D34" s="60">
        <v>606424.85</v>
      </c>
      <c r="E34" s="60">
        <v>417924.85</v>
      </c>
      <c r="F34" s="61">
        <f t="shared" si="9"/>
        <v>188500</v>
      </c>
      <c r="G34" s="23" t="s">
        <v>101</v>
      </c>
      <c r="H34" s="21" t="s">
        <v>102</v>
      </c>
      <c r="I34" s="60">
        <v>0</v>
      </c>
      <c r="J34" s="60">
        <v>0</v>
      </c>
      <c r="K34" s="64">
        <f>+I34-J34</f>
        <v>0</v>
      </c>
    </row>
    <row r="35" spans="2:11" x14ac:dyDescent="0.25">
      <c r="B35" s="20" t="s">
        <v>103</v>
      </c>
      <c r="C35" s="21" t="s">
        <v>104</v>
      </c>
      <c r="D35" s="60">
        <v>0</v>
      </c>
      <c r="E35" s="60">
        <v>0</v>
      </c>
      <c r="F35" s="61">
        <f t="shared" si="9"/>
        <v>0</v>
      </c>
      <c r="G35" s="23" t="s">
        <v>105</v>
      </c>
      <c r="H35" s="21" t="s">
        <v>106</v>
      </c>
      <c r="I35" s="60">
        <v>0</v>
      </c>
      <c r="J35" s="60">
        <v>0</v>
      </c>
      <c r="K35" s="64">
        <f>+I35-J35</f>
        <v>0</v>
      </c>
    </row>
    <row r="36" spans="2:11" x14ac:dyDescent="0.25">
      <c r="B36" s="20"/>
      <c r="C36" s="21"/>
      <c r="D36" s="60"/>
      <c r="E36" s="60"/>
      <c r="F36" s="61"/>
      <c r="G36" s="23"/>
      <c r="H36" s="25"/>
      <c r="I36" s="61"/>
      <c r="J36" s="61"/>
      <c r="K36" s="64"/>
    </row>
    <row r="37" spans="2:11" x14ac:dyDescent="0.25">
      <c r="B37" s="15" t="s">
        <v>107</v>
      </c>
      <c r="C37" s="16" t="s">
        <v>108</v>
      </c>
      <c r="D37" s="59">
        <f>SUM(D38:D42)</f>
        <v>0</v>
      </c>
      <c r="E37" s="59">
        <f>SUM(E38:E42)</f>
        <v>0</v>
      </c>
      <c r="F37" s="59">
        <f>SUM(F38:F42)</f>
        <v>0</v>
      </c>
      <c r="G37" s="18" t="s">
        <v>109</v>
      </c>
      <c r="H37" s="16" t="s">
        <v>110</v>
      </c>
      <c r="I37" s="59">
        <f>SUM(I38:I40)</f>
        <v>0</v>
      </c>
      <c r="J37" s="59">
        <f t="shared" ref="J37:K37" si="11">SUM(J38:J40)</f>
        <v>0</v>
      </c>
      <c r="K37" s="63">
        <f t="shared" si="11"/>
        <v>0</v>
      </c>
    </row>
    <row r="38" spans="2:11" x14ac:dyDescent="0.25">
      <c r="B38" s="20" t="s">
        <v>111</v>
      </c>
      <c r="C38" s="21" t="s">
        <v>112</v>
      </c>
      <c r="D38" s="60">
        <v>0</v>
      </c>
      <c r="E38" s="60">
        <v>0</v>
      </c>
      <c r="F38" s="61">
        <f>+D38-E38</f>
        <v>0</v>
      </c>
      <c r="G38" s="23" t="s">
        <v>113</v>
      </c>
      <c r="H38" s="21" t="s">
        <v>114</v>
      </c>
      <c r="I38" s="60">
        <v>0</v>
      </c>
      <c r="J38" s="60">
        <v>0</v>
      </c>
      <c r="K38" s="64">
        <f>+I38-J38</f>
        <v>0</v>
      </c>
    </row>
    <row r="39" spans="2:11" x14ac:dyDescent="0.25">
      <c r="B39" s="20" t="s">
        <v>115</v>
      </c>
      <c r="C39" s="21" t="s">
        <v>116</v>
      </c>
      <c r="D39" s="60">
        <v>0</v>
      </c>
      <c r="E39" s="60">
        <v>0</v>
      </c>
      <c r="F39" s="61">
        <f t="shared" ref="F39:F42" si="12">+D39-E39</f>
        <v>0</v>
      </c>
      <c r="G39" s="23" t="s">
        <v>117</v>
      </c>
      <c r="H39" s="21" t="s">
        <v>118</v>
      </c>
      <c r="I39" s="60">
        <v>0</v>
      </c>
      <c r="J39" s="60">
        <v>0</v>
      </c>
      <c r="K39" s="64">
        <f t="shared" ref="K39:K40" si="13">+I39-J39</f>
        <v>0</v>
      </c>
    </row>
    <row r="40" spans="2:11" x14ac:dyDescent="0.25">
      <c r="B40" s="20" t="s">
        <v>119</v>
      </c>
      <c r="C40" s="21" t="s">
        <v>120</v>
      </c>
      <c r="D40" s="60">
        <v>0</v>
      </c>
      <c r="E40" s="60">
        <v>0</v>
      </c>
      <c r="F40" s="61">
        <f t="shared" si="12"/>
        <v>0</v>
      </c>
      <c r="G40" s="23" t="s">
        <v>121</v>
      </c>
      <c r="H40" s="25" t="s">
        <v>122</v>
      </c>
      <c r="I40" s="60">
        <v>0</v>
      </c>
      <c r="J40" s="60">
        <v>0</v>
      </c>
      <c r="K40" s="64">
        <f t="shared" si="13"/>
        <v>0</v>
      </c>
    </row>
    <row r="41" spans="2:11" x14ac:dyDescent="0.25">
      <c r="B41" s="20" t="s">
        <v>123</v>
      </c>
      <c r="C41" s="21" t="s">
        <v>124</v>
      </c>
      <c r="D41" s="60">
        <v>0</v>
      </c>
      <c r="E41" s="60">
        <v>0</v>
      </c>
      <c r="F41" s="61">
        <f t="shared" si="12"/>
        <v>0</v>
      </c>
      <c r="G41" s="23"/>
      <c r="H41" s="25"/>
      <c r="I41" s="61"/>
      <c r="J41" s="61"/>
      <c r="K41" s="64"/>
    </row>
    <row r="42" spans="2:11" x14ac:dyDescent="0.25">
      <c r="B42" s="20" t="s">
        <v>125</v>
      </c>
      <c r="C42" s="21" t="s">
        <v>126</v>
      </c>
      <c r="D42" s="60">
        <v>0</v>
      </c>
      <c r="E42" s="60">
        <v>0</v>
      </c>
      <c r="F42" s="61">
        <f t="shared" si="12"/>
        <v>0</v>
      </c>
      <c r="G42" s="29" t="s">
        <v>127</v>
      </c>
      <c r="H42" s="16" t="s">
        <v>128</v>
      </c>
      <c r="I42" s="59">
        <f>SUM(I43:I48)</f>
        <v>0</v>
      </c>
      <c r="J42" s="59">
        <f t="shared" ref="J42:K42" si="14">SUM(J43:J48)</f>
        <v>0</v>
      </c>
      <c r="K42" s="63">
        <f t="shared" si="14"/>
        <v>0</v>
      </c>
    </row>
    <row r="43" spans="2:11" x14ac:dyDescent="0.25">
      <c r="B43" s="20"/>
      <c r="C43" s="21"/>
      <c r="D43" s="60"/>
      <c r="E43" s="60"/>
      <c r="F43" s="61"/>
      <c r="G43" s="30" t="s">
        <v>129</v>
      </c>
      <c r="H43" s="21" t="s">
        <v>130</v>
      </c>
      <c r="I43" s="60">
        <v>0</v>
      </c>
      <c r="J43" s="60">
        <v>0</v>
      </c>
      <c r="K43" s="64">
        <f>+I43-J43</f>
        <v>0</v>
      </c>
    </row>
    <row r="44" spans="2:11" x14ac:dyDescent="0.25">
      <c r="B44" s="15" t="s">
        <v>131</v>
      </c>
      <c r="C44" s="16" t="s">
        <v>132</v>
      </c>
      <c r="D44" s="59">
        <f>+D45</f>
        <v>0</v>
      </c>
      <c r="E44" s="59">
        <f>+E45</f>
        <v>0</v>
      </c>
      <c r="F44" s="59">
        <f>+F45</f>
        <v>0</v>
      </c>
      <c r="G44" s="30" t="s">
        <v>133</v>
      </c>
      <c r="H44" s="21" t="s">
        <v>134</v>
      </c>
      <c r="I44" s="60">
        <v>0</v>
      </c>
      <c r="J44" s="60">
        <v>0</v>
      </c>
      <c r="K44" s="64">
        <f t="shared" ref="K44:K48" si="15">+I44-J44</f>
        <v>0</v>
      </c>
    </row>
    <row r="45" spans="2:11" x14ac:dyDescent="0.25">
      <c r="B45" s="20" t="s">
        <v>135</v>
      </c>
      <c r="C45" s="21" t="s">
        <v>136</v>
      </c>
      <c r="D45" s="60">
        <v>0</v>
      </c>
      <c r="E45" s="60">
        <v>0</v>
      </c>
      <c r="F45" s="61">
        <f>+D45-E45</f>
        <v>0</v>
      </c>
      <c r="G45" s="30" t="s">
        <v>137</v>
      </c>
      <c r="H45" s="21" t="s">
        <v>138</v>
      </c>
      <c r="I45" s="60">
        <v>0</v>
      </c>
      <c r="J45" s="60">
        <v>0</v>
      </c>
      <c r="K45" s="64">
        <f t="shared" si="15"/>
        <v>0</v>
      </c>
    </row>
    <row r="46" spans="2:11" x14ac:dyDescent="0.25">
      <c r="B46" s="20"/>
      <c r="C46" s="21"/>
      <c r="D46" s="61"/>
      <c r="E46" s="61"/>
      <c r="F46" s="61"/>
      <c r="G46" s="30" t="s">
        <v>139</v>
      </c>
      <c r="H46" s="21" t="s">
        <v>140</v>
      </c>
      <c r="I46" s="60">
        <v>0</v>
      </c>
      <c r="J46" s="60">
        <v>0</v>
      </c>
      <c r="K46" s="64">
        <f t="shared" si="15"/>
        <v>0</v>
      </c>
    </row>
    <row r="47" spans="2:11" x14ac:dyDescent="0.25">
      <c r="B47" s="15" t="s">
        <v>141</v>
      </c>
      <c r="C47" s="16" t="s">
        <v>142</v>
      </c>
      <c r="D47" s="59">
        <f>SUM(D48:D49)</f>
        <v>0</v>
      </c>
      <c r="E47" s="59">
        <f>SUM(E48:E49)</f>
        <v>0</v>
      </c>
      <c r="F47" s="59">
        <f>SUM(F48:F49)</f>
        <v>0</v>
      </c>
      <c r="G47" s="30" t="s">
        <v>143</v>
      </c>
      <c r="H47" s="21" t="s">
        <v>144</v>
      </c>
      <c r="I47" s="60">
        <v>0</v>
      </c>
      <c r="J47" s="60">
        <v>0</v>
      </c>
      <c r="K47" s="64">
        <f t="shared" si="15"/>
        <v>0</v>
      </c>
    </row>
    <row r="48" spans="2:11" ht="27.75" customHeight="1" x14ac:dyDescent="0.25">
      <c r="B48" s="28" t="s">
        <v>145</v>
      </c>
      <c r="C48" s="25" t="s">
        <v>146</v>
      </c>
      <c r="D48" s="60">
        <v>0</v>
      </c>
      <c r="E48" s="60">
        <v>0</v>
      </c>
      <c r="F48" s="61">
        <f>+D48-E48</f>
        <v>0</v>
      </c>
      <c r="G48" s="30" t="s">
        <v>147</v>
      </c>
      <c r="H48" s="21" t="s">
        <v>148</v>
      </c>
      <c r="I48" s="60">
        <v>0</v>
      </c>
      <c r="J48" s="60">
        <v>0</v>
      </c>
      <c r="K48" s="64">
        <f t="shared" si="15"/>
        <v>0</v>
      </c>
    </row>
    <row r="49" spans="2:11" x14ac:dyDescent="0.25">
      <c r="B49" s="20" t="s">
        <v>149</v>
      </c>
      <c r="C49" s="25" t="s">
        <v>150</v>
      </c>
      <c r="D49" s="60">
        <v>0</v>
      </c>
      <c r="E49" s="60">
        <v>0</v>
      </c>
      <c r="F49" s="61">
        <f>+D49-E49</f>
        <v>0</v>
      </c>
      <c r="G49" s="30"/>
      <c r="H49" s="21"/>
      <c r="I49" s="61"/>
      <c r="J49" s="61"/>
      <c r="K49" s="64"/>
    </row>
    <row r="50" spans="2:11" x14ac:dyDescent="0.25">
      <c r="B50" s="20"/>
      <c r="C50" s="25"/>
      <c r="D50" s="61"/>
      <c r="E50" s="61"/>
      <c r="F50" s="61"/>
      <c r="G50" s="29" t="s">
        <v>151</v>
      </c>
      <c r="H50" s="16" t="s">
        <v>152</v>
      </c>
      <c r="I50" s="59">
        <f>SUM(I51:I53)</f>
        <v>0</v>
      </c>
      <c r="J50" s="59">
        <f t="shared" ref="J50:K50" si="16">SUM(J51:J53)</f>
        <v>0</v>
      </c>
      <c r="K50" s="63">
        <f t="shared" si="16"/>
        <v>0</v>
      </c>
    </row>
    <row r="51" spans="2:11" x14ac:dyDescent="0.25">
      <c r="B51" s="15" t="s">
        <v>153</v>
      </c>
      <c r="C51" s="26" t="s">
        <v>154</v>
      </c>
      <c r="D51" s="59">
        <f>SUM(D52:D55)</f>
        <v>0</v>
      </c>
      <c r="E51" s="59">
        <f>SUM(E52:E55)</f>
        <v>0</v>
      </c>
      <c r="F51" s="59">
        <f>SUM(F52:F55)</f>
        <v>0</v>
      </c>
      <c r="G51" s="30" t="s">
        <v>155</v>
      </c>
      <c r="H51" s="21" t="s">
        <v>156</v>
      </c>
      <c r="I51" s="60">
        <v>0</v>
      </c>
      <c r="J51" s="60">
        <v>0</v>
      </c>
      <c r="K51" s="64">
        <f>+I51-J51</f>
        <v>0</v>
      </c>
    </row>
    <row r="52" spans="2:11" x14ac:dyDescent="0.25">
      <c r="B52" s="20" t="s">
        <v>157</v>
      </c>
      <c r="C52" s="25" t="s">
        <v>158</v>
      </c>
      <c r="D52" s="60">
        <v>0</v>
      </c>
      <c r="E52" s="60">
        <v>0</v>
      </c>
      <c r="F52" s="61">
        <f>+D52-E52</f>
        <v>0</v>
      </c>
      <c r="G52" s="30" t="s">
        <v>159</v>
      </c>
      <c r="H52" s="21" t="s">
        <v>160</v>
      </c>
      <c r="I52" s="60">
        <v>0</v>
      </c>
      <c r="J52" s="60">
        <v>0</v>
      </c>
      <c r="K52" s="64">
        <f t="shared" ref="K52:K53" si="17">+I52-J52</f>
        <v>0</v>
      </c>
    </row>
    <row r="53" spans="2:11" x14ac:dyDescent="0.25">
      <c r="B53" s="20" t="s">
        <v>161</v>
      </c>
      <c r="C53" s="25" t="s">
        <v>162</v>
      </c>
      <c r="D53" s="60">
        <v>0</v>
      </c>
      <c r="E53" s="60">
        <v>0</v>
      </c>
      <c r="F53" s="61">
        <f t="shared" ref="F53:F55" si="18">+D53-E53</f>
        <v>0</v>
      </c>
      <c r="G53" s="30" t="s">
        <v>163</v>
      </c>
      <c r="H53" s="21" t="s">
        <v>164</v>
      </c>
      <c r="I53" s="60">
        <v>0</v>
      </c>
      <c r="J53" s="60">
        <v>0</v>
      </c>
      <c r="K53" s="64">
        <f t="shared" si="17"/>
        <v>0</v>
      </c>
    </row>
    <row r="54" spans="2:11" ht="24" x14ac:dyDescent="0.25">
      <c r="B54" s="20" t="s">
        <v>165</v>
      </c>
      <c r="C54" s="25" t="s">
        <v>166</v>
      </c>
      <c r="D54" s="60">
        <v>0</v>
      </c>
      <c r="E54" s="60">
        <v>0</v>
      </c>
      <c r="F54" s="61">
        <f t="shared" si="18"/>
        <v>0</v>
      </c>
      <c r="G54" s="23"/>
      <c r="H54" s="25"/>
      <c r="I54" s="61"/>
      <c r="J54" s="61"/>
      <c r="K54" s="64"/>
    </row>
    <row r="55" spans="2:11" x14ac:dyDescent="0.25">
      <c r="B55" s="20" t="s">
        <v>167</v>
      </c>
      <c r="C55" s="25" t="s">
        <v>168</v>
      </c>
      <c r="D55" s="60"/>
      <c r="E55" s="60"/>
      <c r="F55" s="61">
        <f t="shared" si="18"/>
        <v>0</v>
      </c>
      <c r="G55" s="29" t="s">
        <v>169</v>
      </c>
      <c r="H55" s="16" t="s">
        <v>170</v>
      </c>
      <c r="I55" s="59">
        <f>SUM(I56:I58)</f>
        <v>0</v>
      </c>
      <c r="J55" s="59">
        <f t="shared" ref="J55:K55" si="19">SUM(J56:J58)</f>
        <v>0</v>
      </c>
      <c r="K55" s="63">
        <f t="shared" si="19"/>
        <v>0</v>
      </c>
    </row>
    <row r="56" spans="2:11" x14ac:dyDescent="0.25">
      <c r="B56" s="20"/>
      <c r="C56" s="25"/>
      <c r="D56" s="61"/>
      <c r="E56" s="61"/>
      <c r="F56" s="61"/>
      <c r="G56" s="30" t="s">
        <v>171</v>
      </c>
      <c r="H56" s="21" t="s">
        <v>172</v>
      </c>
      <c r="I56" s="60">
        <v>0</v>
      </c>
      <c r="J56" s="60">
        <v>0</v>
      </c>
      <c r="K56" s="64">
        <f>+I56-J56</f>
        <v>0</v>
      </c>
    </row>
    <row r="57" spans="2:11" x14ac:dyDescent="0.25">
      <c r="B57" s="28"/>
      <c r="C57" s="31" t="s">
        <v>173</v>
      </c>
      <c r="D57" s="62">
        <f>+D12+D21+D30+D37+D44+D47+D51</f>
        <v>7869254.3599999994</v>
      </c>
      <c r="E57" s="62">
        <f>+E12+E21+E30+E37+E44+E47+E51</f>
        <v>5930329.2799999993</v>
      </c>
      <c r="F57" s="62">
        <f>+F12+F21+F30+F37+F44+F47+F51</f>
        <v>1938925.0799999996</v>
      </c>
      <c r="G57" s="30" t="s">
        <v>174</v>
      </c>
      <c r="H57" s="21" t="s">
        <v>175</v>
      </c>
      <c r="I57" s="60">
        <v>0</v>
      </c>
      <c r="J57" s="60">
        <v>0</v>
      </c>
      <c r="K57" s="64">
        <f t="shared" ref="K57:K58" si="20">+I57-J57</f>
        <v>0</v>
      </c>
    </row>
    <row r="58" spans="2:11" x14ac:dyDescent="0.25">
      <c r="B58" s="33"/>
      <c r="C58" s="34"/>
      <c r="D58" s="61"/>
      <c r="E58" s="61"/>
      <c r="F58" s="61"/>
      <c r="G58" s="30" t="s">
        <v>176</v>
      </c>
      <c r="H58" s="21" t="s">
        <v>177</v>
      </c>
      <c r="I58" s="60">
        <v>0</v>
      </c>
      <c r="J58" s="60">
        <v>0</v>
      </c>
      <c r="K58" s="64">
        <f t="shared" si="20"/>
        <v>0</v>
      </c>
    </row>
    <row r="59" spans="2:11" x14ac:dyDescent="0.25">
      <c r="B59" s="15" t="s">
        <v>178</v>
      </c>
      <c r="C59" s="16" t="s">
        <v>179</v>
      </c>
      <c r="D59" s="59">
        <f>+D60+D66+D73+D82+D93+D100+D107+D115+D122</f>
        <v>288953687.24000001</v>
      </c>
      <c r="E59" s="59">
        <f t="shared" ref="E59:F59" si="21">+E60+E66+E73+E82+E93+E100+E107+E115+E122</f>
        <v>291422456.77000004</v>
      </c>
      <c r="F59" s="59">
        <f t="shared" si="21"/>
        <v>-2468769.5300000003</v>
      </c>
      <c r="G59" s="35"/>
      <c r="H59" s="36"/>
      <c r="I59" s="61"/>
      <c r="J59" s="61"/>
      <c r="K59" s="64"/>
    </row>
    <row r="60" spans="2:11" x14ac:dyDescent="0.25">
      <c r="B60" s="15" t="s">
        <v>180</v>
      </c>
      <c r="C60" s="16" t="s">
        <v>181</v>
      </c>
      <c r="D60" s="59">
        <f>SUM(D61:D64)</f>
        <v>0</v>
      </c>
      <c r="E60" s="59">
        <f>SUM(E61:E64)</f>
        <v>0</v>
      </c>
      <c r="F60" s="59">
        <f>SUM(F61:F64)</f>
        <v>0</v>
      </c>
      <c r="G60" s="35"/>
      <c r="H60" s="37" t="s">
        <v>182</v>
      </c>
      <c r="I60" s="62">
        <f>+I12+I23+I28+I33+I37+I42+I50+I55</f>
        <v>37035542.920000002</v>
      </c>
      <c r="J60" s="62">
        <f t="shared" ref="J60:K60" si="22">+J12+J23+J28+J33+J37+J42+J50+J55</f>
        <v>38677469.899999999</v>
      </c>
      <c r="K60" s="65">
        <f t="shared" si="22"/>
        <v>-1641926.9799999995</v>
      </c>
    </row>
    <row r="61" spans="2:11" x14ac:dyDescent="0.25">
      <c r="B61" s="20" t="s">
        <v>183</v>
      </c>
      <c r="C61" s="21" t="s">
        <v>184</v>
      </c>
      <c r="D61" s="60">
        <v>0</v>
      </c>
      <c r="E61" s="60">
        <v>0</v>
      </c>
      <c r="F61" s="61">
        <f>+D61-E61</f>
        <v>0</v>
      </c>
      <c r="G61" s="23"/>
      <c r="H61" s="39"/>
      <c r="I61" s="61"/>
      <c r="J61" s="61"/>
      <c r="K61" s="64"/>
    </row>
    <row r="62" spans="2:11" x14ac:dyDescent="0.25">
      <c r="B62" s="20" t="s">
        <v>185</v>
      </c>
      <c r="C62" s="21" t="s">
        <v>186</v>
      </c>
      <c r="D62" s="60">
        <v>0</v>
      </c>
      <c r="E62" s="60">
        <v>0</v>
      </c>
      <c r="F62" s="61">
        <f t="shared" ref="F62:F64" si="23">+D62-E62</f>
        <v>0</v>
      </c>
      <c r="G62" s="23"/>
      <c r="H62" s="39"/>
      <c r="I62" s="61"/>
      <c r="J62" s="61"/>
      <c r="K62" s="64"/>
    </row>
    <row r="63" spans="2:11" x14ac:dyDescent="0.25">
      <c r="B63" s="20" t="s">
        <v>187</v>
      </c>
      <c r="C63" s="21" t="s">
        <v>188</v>
      </c>
      <c r="D63" s="60">
        <v>0</v>
      </c>
      <c r="E63" s="60">
        <v>0</v>
      </c>
      <c r="F63" s="61">
        <f t="shared" si="23"/>
        <v>0</v>
      </c>
      <c r="G63" s="18" t="s">
        <v>189</v>
      </c>
      <c r="H63" s="16" t="s">
        <v>190</v>
      </c>
      <c r="I63" s="59">
        <f>+I64+I68+I73+I80+I85+I93</f>
        <v>0</v>
      </c>
      <c r="J63" s="59">
        <f>+J64+J68+J73+J80+J85+J93</f>
        <v>0</v>
      </c>
      <c r="K63" s="63">
        <f>+K64+K68+K73+K80+K85+K93</f>
        <v>0</v>
      </c>
    </row>
    <row r="64" spans="2:11" x14ac:dyDescent="0.25">
      <c r="B64" s="20" t="s">
        <v>191</v>
      </c>
      <c r="C64" s="21" t="s">
        <v>192</v>
      </c>
      <c r="D64" s="60">
        <v>0</v>
      </c>
      <c r="E64" s="60">
        <v>0</v>
      </c>
      <c r="F64" s="61">
        <f t="shared" si="23"/>
        <v>0</v>
      </c>
      <c r="G64" s="18" t="s">
        <v>193</v>
      </c>
      <c r="H64" s="16" t="s">
        <v>194</v>
      </c>
      <c r="I64" s="59">
        <f>SUM(I65:I66)</f>
        <v>0</v>
      </c>
      <c r="J64" s="59">
        <f t="shared" ref="J64:K64" si="24">SUM(J65:J66)</f>
        <v>0</v>
      </c>
      <c r="K64" s="63">
        <f t="shared" si="24"/>
        <v>0</v>
      </c>
    </row>
    <row r="65" spans="2:11" x14ac:dyDescent="0.25">
      <c r="B65" s="20"/>
      <c r="C65" s="21"/>
      <c r="D65" s="61"/>
      <c r="E65" s="61"/>
      <c r="F65" s="61"/>
      <c r="G65" s="30" t="s">
        <v>195</v>
      </c>
      <c r="H65" s="21" t="s">
        <v>196</v>
      </c>
      <c r="I65" s="60">
        <v>0</v>
      </c>
      <c r="J65" s="60">
        <v>0</v>
      </c>
      <c r="K65" s="64">
        <f>+I65-J65</f>
        <v>0</v>
      </c>
    </row>
    <row r="66" spans="2:11" x14ac:dyDescent="0.25">
      <c r="B66" s="15" t="s">
        <v>197</v>
      </c>
      <c r="C66" s="16" t="s">
        <v>198</v>
      </c>
      <c r="D66" s="59">
        <f>SUM(D67:D71)</f>
        <v>0</v>
      </c>
      <c r="E66" s="59">
        <f>SUM(E67:E71)</f>
        <v>0</v>
      </c>
      <c r="F66" s="59">
        <f>SUM(F67:F71)</f>
        <v>0</v>
      </c>
      <c r="G66" s="30" t="s">
        <v>199</v>
      </c>
      <c r="H66" s="21" t="s">
        <v>200</v>
      </c>
      <c r="I66" s="60">
        <v>0</v>
      </c>
      <c r="J66" s="60">
        <v>0</v>
      </c>
      <c r="K66" s="64">
        <f>+I66-J66</f>
        <v>0</v>
      </c>
    </row>
    <row r="67" spans="2:11" x14ac:dyDescent="0.25">
      <c r="B67" s="20" t="s">
        <v>201</v>
      </c>
      <c r="C67" s="21" t="s">
        <v>202</v>
      </c>
      <c r="D67" s="60">
        <v>0</v>
      </c>
      <c r="E67" s="60">
        <v>0</v>
      </c>
      <c r="F67" s="61">
        <f>+D67-E67</f>
        <v>0</v>
      </c>
      <c r="G67" s="30"/>
      <c r="H67" s="21"/>
      <c r="I67" s="61">
        <v>0</v>
      </c>
      <c r="J67" s="61">
        <v>0</v>
      </c>
      <c r="K67" s="64"/>
    </row>
    <row r="68" spans="2:11" x14ac:dyDescent="0.25">
      <c r="B68" s="20" t="s">
        <v>203</v>
      </c>
      <c r="C68" s="21" t="s">
        <v>204</v>
      </c>
      <c r="D68" s="60">
        <v>0</v>
      </c>
      <c r="E68" s="60">
        <v>0</v>
      </c>
      <c r="F68" s="61">
        <f t="shared" ref="F68:F71" si="25">+D68-E68</f>
        <v>0</v>
      </c>
      <c r="G68" s="18" t="s">
        <v>205</v>
      </c>
      <c r="H68" s="16" t="s">
        <v>206</v>
      </c>
      <c r="I68" s="59">
        <f>SUM(I69:I71)</f>
        <v>0</v>
      </c>
      <c r="J68" s="59">
        <f t="shared" ref="J68:K68" si="26">SUM(J69:J71)</f>
        <v>0</v>
      </c>
      <c r="K68" s="63">
        <f t="shared" si="26"/>
        <v>0</v>
      </c>
    </row>
    <row r="69" spans="2:11" x14ac:dyDescent="0.25">
      <c r="B69" s="20" t="s">
        <v>207</v>
      </c>
      <c r="C69" s="21" t="s">
        <v>208</v>
      </c>
      <c r="D69" s="60">
        <v>0</v>
      </c>
      <c r="E69" s="60">
        <v>0</v>
      </c>
      <c r="F69" s="61">
        <f t="shared" si="25"/>
        <v>0</v>
      </c>
      <c r="G69" s="30" t="s">
        <v>209</v>
      </c>
      <c r="H69" s="21" t="s">
        <v>210</v>
      </c>
      <c r="I69" s="60">
        <v>0</v>
      </c>
      <c r="J69" s="60">
        <v>0</v>
      </c>
      <c r="K69" s="64">
        <f>+I69-J69</f>
        <v>0</v>
      </c>
    </row>
    <row r="70" spans="2:11" x14ac:dyDescent="0.25">
      <c r="B70" s="20" t="s">
        <v>211</v>
      </c>
      <c r="C70" s="21" t="s">
        <v>212</v>
      </c>
      <c r="D70" s="60">
        <v>0</v>
      </c>
      <c r="E70" s="60">
        <v>0</v>
      </c>
      <c r="F70" s="61">
        <f t="shared" si="25"/>
        <v>0</v>
      </c>
      <c r="G70" s="30" t="s">
        <v>213</v>
      </c>
      <c r="H70" s="21" t="s">
        <v>214</v>
      </c>
      <c r="I70" s="60">
        <v>0</v>
      </c>
      <c r="J70" s="60">
        <v>0</v>
      </c>
      <c r="K70" s="64">
        <f t="shared" ref="K70:K71" si="27">+I70-J70</f>
        <v>0</v>
      </c>
    </row>
    <row r="71" spans="2:11" x14ac:dyDescent="0.25">
      <c r="B71" s="20" t="s">
        <v>215</v>
      </c>
      <c r="C71" s="21" t="s">
        <v>216</v>
      </c>
      <c r="D71" s="60">
        <v>0</v>
      </c>
      <c r="E71" s="60">
        <v>0</v>
      </c>
      <c r="F71" s="61">
        <f t="shared" si="25"/>
        <v>0</v>
      </c>
      <c r="G71" s="30" t="s">
        <v>217</v>
      </c>
      <c r="H71" s="21" t="s">
        <v>218</v>
      </c>
      <c r="I71" s="60">
        <v>0</v>
      </c>
      <c r="J71" s="60">
        <v>0</v>
      </c>
      <c r="K71" s="64">
        <f t="shared" si="27"/>
        <v>0</v>
      </c>
    </row>
    <row r="72" spans="2:11" x14ac:dyDescent="0.25">
      <c r="B72" s="20"/>
      <c r="C72" s="21"/>
      <c r="D72" s="61"/>
      <c r="E72" s="61"/>
      <c r="F72" s="61"/>
      <c r="G72" s="30"/>
      <c r="H72" s="21"/>
      <c r="I72" s="61"/>
      <c r="J72" s="61"/>
      <c r="K72" s="64"/>
    </row>
    <row r="73" spans="2:11" x14ac:dyDescent="0.25">
      <c r="B73" s="15" t="s">
        <v>219</v>
      </c>
      <c r="C73" s="16" t="s">
        <v>220</v>
      </c>
      <c r="D73" s="59">
        <f>SUM(D74:D80)</f>
        <v>261293018.28</v>
      </c>
      <c r="E73" s="59">
        <f>SUM(E74:E80)</f>
        <v>261293018.28</v>
      </c>
      <c r="F73" s="59">
        <f>SUM(F74:F80)</f>
        <v>0</v>
      </c>
      <c r="G73" s="18" t="s">
        <v>221</v>
      </c>
      <c r="H73" s="16" t="s">
        <v>222</v>
      </c>
      <c r="I73" s="59">
        <f>SUM(I74:I78)</f>
        <v>0</v>
      </c>
      <c r="J73" s="59">
        <f t="shared" ref="J73:K73" si="28">SUM(J74:J78)</f>
        <v>0</v>
      </c>
      <c r="K73" s="63">
        <f t="shared" si="28"/>
        <v>0</v>
      </c>
    </row>
    <row r="74" spans="2:11" x14ac:dyDescent="0.25">
      <c r="B74" s="20" t="s">
        <v>223</v>
      </c>
      <c r="C74" s="21" t="s">
        <v>224</v>
      </c>
      <c r="D74" s="60">
        <v>567180</v>
      </c>
      <c r="E74" s="60">
        <v>567180</v>
      </c>
      <c r="F74" s="61">
        <f>+D74-E74</f>
        <v>0</v>
      </c>
      <c r="G74" s="30" t="s">
        <v>225</v>
      </c>
      <c r="H74" s="21" t="s">
        <v>226</v>
      </c>
      <c r="I74" s="60">
        <v>0</v>
      </c>
      <c r="J74" s="60">
        <v>0</v>
      </c>
      <c r="K74" s="64">
        <f>+I74-J74</f>
        <v>0</v>
      </c>
    </row>
    <row r="75" spans="2:11" x14ac:dyDescent="0.25">
      <c r="B75" s="20" t="s">
        <v>227</v>
      </c>
      <c r="C75" s="21" t="s">
        <v>228</v>
      </c>
      <c r="D75" s="60">
        <v>0</v>
      </c>
      <c r="E75" s="60">
        <v>0</v>
      </c>
      <c r="F75" s="61">
        <f t="shared" ref="F75:F80" si="29">+D75-E75</f>
        <v>0</v>
      </c>
      <c r="G75" s="23" t="s">
        <v>229</v>
      </c>
      <c r="H75" s="21" t="s">
        <v>230</v>
      </c>
      <c r="I75" s="60">
        <v>0</v>
      </c>
      <c r="J75" s="60">
        <v>0</v>
      </c>
      <c r="K75" s="64">
        <f t="shared" ref="K75:K78" si="30">+I75-J75</f>
        <v>0</v>
      </c>
    </row>
    <row r="76" spans="2:11" x14ac:dyDescent="0.25">
      <c r="B76" s="20" t="s">
        <v>231</v>
      </c>
      <c r="C76" s="21" t="s">
        <v>0</v>
      </c>
      <c r="D76" s="60">
        <v>44622509.659999996</v>
      </c>
      <c r="E76" s="60">
        <v>44622509.659999996</v>
      </c>
      <c r="F76" s="61">
        <f t="shared" si="29"/>
        <v>0</v>
      </c>
      <c r="G76" s="23" t="s">
        <v>232</v>
      </c>
      <c r="H76" s="21" t="s">
        <v>233</v>
      </c>
      <c r="I76" s="60">
        <v>0</v>
      </c>
      <c r="J76" s="60">
        <v>0</v>
      </c>
      <c r="K76" s="64">
        <f t="shared" si="30"/>
        <v>0</v>
      </c>
    </row>
    <row r="77" spans="2:11" x14ac:dyDescent="0.25">
      <c r="B77" s="20" t="s">
        <v>234</v>
      </c>
      <c r="C77" s="21" t="s">
        <v>235</v>
      </c>
      <c r="D77" s="60">
        <v>0</v>
      </c>
      <c r="E77" s="60">
        <v>0</v>
      </c>
      <c r="F77" s="61">
        <f t="shared" si="29"/>
        <v>0</v>
      </c>
      <c r="G77" s="23" t="s">
        <v>236</v>
      </c>
      <c r="H77" s="21" t="s">
        <v>237</v>
      </c>
      <c r="I77" s="60">
        <v>0</v>
      </c>
      <c r="J77" s="60">
        <v>0</v>
      </c>
      <c r="K77" s="64">
        <f t="shared" si="30"/>
        <v>0</v>
      </c>
    </row>
    <row r="78" spans="2:11" x14ac:dyDescent="0.25">
      <c r="B78" s="20" t="s">
        <v>238</v>
      </c>
      <c r="C78" s="21" t="s">
        <v>239</v>
      </c>
      <c r="D78" s="60">
        <v>216103328.62</v>
      </c>
      <c r="E78" s="60">
        <v>216103328.62</v>
      </c>
      <c r="F78" s="61">
        <f t="shared" si="29"/>
        <v>0</v>
      </c>
      <c r="G78" s="23" t="s">
        <v>240</v>
      </c>
      <c r="H78" s="21" t="s">
        <v>241</v>
      </c>
      <c r="I78" s="60">
        <v>0</v>
      </c>
      <c r="J78" s="60">
        <v>0</v>
      </c>
      <c r="K78" s="64">
        <f t="shared" si="30"/>
        <v>0</v>
      </c>
    </row>
    <row r="79" spans="2:11" x14ac:dyDescent="0.25">
      <c r="B79" s="20" t="s">
        <v>242</v>
      </c>
      <c r="C79" s="21" t="s">
        <v>243</v>
      </c>
      <c r="D79" s="60">
        <v>0</v>
      </c>
      <c r="E79" s="60">
        <v>0</v>
      </c>
      <c r="F79" s="61">
        <f t="shared" si="29"/>
        <v>0</v>
      </c>
      <c r="G79" s="23"/>
      <c r="H79" s="21"/>
      <c r="I79" s="61"/>
      <c r="J79" s="61"/>
      <c r="K79" s="64"/>
    </row>
    <row r="80" spans="2:11" x14ac:dyDescent="0.25">
      <c r="B80" s="20" t="s">
        <v>244</v>
      </c>
      <c r="C80" s="21" t="s">
        <v>245</v>
      </c>
      <c r="D80" s="60">
        <v>0</v>
      </c>
      <c r="E80" s="60">
        <v>0</v>
      </c>
      <c r="F80" s="61">
        <f t="shared" si="29"/>
        <v>0</v>
      </c>
      <c r="G80" s="18" t="s">
        <v>246</v>
      </c>
      <c r="H80" s="16" t="s">
        <v>247</v>
      </c>
      <c r="I80" s="59">
        <f>SUM(I81:I83)</f>
        <v>0</v>
      </c>
      <c r="J80" s="59">
        <f t="shared" ref="J80:K80" si="31">SUM(J81:J83)</f>
        <v>0</v>
      </c>
      <c r="K80" s="63">
        <f t="shared" si="31"/>
        <v>0</v>
      </c>
    </row>
    <row r="81" spans="2:11" x14ac:dyDescent="0.25">
      <c r="B81" s="20"/>
      <c r="C81" s="21"/>
      <c r="D81" s="61"/>
      <c r="E81" s="61"/>
      <c r="F81" s="61"/>
      <c r="G81" s="23" t="s">
        <v>248</v>
      </c>
      <c r="H81" s="21" t="s">
        <v>249</v>
      </c>
      <c r="I81" s="60">
        <v>0</v>
      </c>
      <c r="J81" s="60">
        <v>0</v>
      </c>
      <c r="K81" s="64">
        <f>+I81-J81</f>
        <v>0</v>
      </c>
    </row>
    <row r="82" spans="2:11" x14ac:dyDescent="0.25">
      <c r="B82" s="15" t="s">
        <v>250</v>
      </c>
      <c r="C82" s="16" t="s">
        <v>1</v>
      </c>
      <c r="D82" s="59">
        <f>SUM(D83:D91)</f>
        <v>31551764.810000002</v>
      </c>
      <c r="E82" s="59">
        <f>SUM(E83:E91)</f>
        <v>31447364.810000002</v>
      </c>
      <c r="F82" s="59">
        <f>SUM(F83:F91)</f>
        <v>104400</v>
      </c>
      <c r="G82" s="23" t="s">
        <v>251</v>
      </c>
      <c r="H82" s="21" t="s">
        <v>252</v>
      </c>
      <c r="I82" s="60">
        <v>0</v>
      </c>
      <c r="J82" s="60">
        <v>0</v>
      </c>
      <c r="K82" s="64">
        <f t="shared" ref="K82:K83" si="32">+I82-J82</f>
        <v>0</v>
      </c>
    </row>
    <row r="83" spans="2:11" x14ac:dyDescent="0.25">
      <c r="B83" s="20" t="s">
        <v>253</v>
      </c>
      <c r="C83" s="21" t="s">
        <v>2</v>
      </c>
      <c r="D83" s="60">
        <v>3826082.45</v>
      </c>
      <c r="E83" s="60">
        <v>3721682.45</v>
      </c>
      <c r="F83" s="61">
        <f>+D83-E83</f>
        <v>104400</v>
      </c>
      <c r="G83" s="23" t="s">
        <v>254</v>
      </c>
      <c r="H83" s="21" t="s">
        <v>255</v>
      </c>
      <c r="I83" s="60">
        <v>0</v>
      </c>
      <c r="J83" s="60">
        <v>0</v>
      </c>
      <c r="K83" s="64">
        <f t="shared" si="32"/>
        <v>0</v>
      </c>
    </row>
    <row r="84" spans="2:11" x14ac:dyDescent="0.25">
      <c r="B84" s="20" t="s">
        <v>256</v>
      </c>
      <c r="C84" s="21" t="s">
        <v>3</v>
      </c>
      <c r="D84" s="60">
        <v>0</v>
      </c>
      <c r="E84" s="60">
        <v>0</v>
      </c>
      <c r="F84" s="61">
        <f t="shared" ref="F84:F91" si="33">+D84-E84</f>
        <v>0</v>
      </c>
      <c r="G84" s="23"/>
      <c r="H84" s="21"/>
      <c r="I84" s="61"/>
      <c r="J84" s="61"/>
      <c r="K84" s="64"/>
    </row>
    <row r="85" spans="2:11" x14ac:dyDescent="0.25">
      <c r="B85" s="20" t="s">
        <v>257</v>
      </c>
      <c r="C85" s="21" t="s">
        <v>4</v>
      </c>
      <c r="D85" s="60">
        <v>0</v>
      </c>
      <c r="E85" s="60">
        <v>0</v>
      </c>
      <c r="F85" s="61">
        <f t="shared" si="33"/>
        <v>0</v>
      </c>
      <c r="G85" s="18" t="s">
        <v>258</v>
      </c>
      <c r="H85" s="16" t="s">
        <v>259</v>
      </c>
      <c r="I85" s="59">
        <f>SUM(I86:I91)</f>
        <v>0</v>
      </c>
      <c r="J85" s="59">
        <f t="shared" ref="J85:K85" si="34">SUM(J86:J91)</f>
        <v>0</v>
      </c>
      <c r="K85" s="63">
        <f t="shared" si="34"/>
        <v>0</v>
      </c>
    </row>
    <row r="86" spans="2:11" x14ac:dyDescent="0.25">
      <c r="B86" s="20" t="s">
        <v>260</v>
      </c>
      <c r="C86" s="21" t="s">
        <v>5</v>
      </c>
      <c r="D86" s="60">
        <v>17864587.300000001</v>
      </c>
      <c r="E86" s="60">
        <v>17864587.300000001</v>
      </c>
      <c r="F86" s="61">
        <f t="shared" si="33"/>
        <v>0</v>
      </c>
      <c r="G86" s="23" t="s">
        <v>261</v>
      </c>
      <c r="H86" s="21" t="s">
        <v>262</v>
      </c>
      <c r="I86" s="60">
        <v>0</v>
      </c>
      <c r="J86" s="60">
        <v>0</v>
      </c>
      <c r="K86" s="64">
        <f>+I86-J86</f>
        <v>0</v>
      </c>
    </row>
    <row r="87" spans="2:11" x14ac:dyDescent="0.25">
      <c r="B87" s="20" t="s">
        <v>263</v>
      </c>
      <c r="C87" s="21" t="s">
        <v>6</v>
      </c>
      <c r="D87" s="60">
        <v>547076.96</v>
      </c>
      <c r="E87" s="60">
        <v>547076.96</v>
      </c>
      <c r="F87" s="61">
        <f t="shared" si="33"/>
        <v>0</v>
      </c>
      <c r="G87" s="23" t="s">
        <v>264</v>
      </c>
      <c r="H87" s="21" t="s">
        <v>265</v>
      </c>
      <c r="I87" s="60">
        <v>0</v>
      </c>
      <c r="J87" s="60">
        <v>0</v>
      </c>
      <c r="K87" s="64">
        <f t="shared" ref="K87:K91" si="35">+I87-J87</f>
        <v>0</v>
      </c>
    </row>
    <row r="88" spans="2:11" x14ac:dyDescent="0.25">
      <c r="B88" s="20" t="s">
        <v>266</v>
      </c>
      <c r="C88" s="21" t="s">
        <v>7</v>
      </c>
      <c r="D88" s="60">
        <v>9314018.0999999996</v>
      </c>
      <c r="E88" s="60">
        <v>9314018.0999999996</v>
      </c>
      <c r="F88" s="61">
        <f t="shared" si="33"/>
        <v>0</v>
      </c>
      <c r="G88" s="23" t="s">
        <v>267</v>
      </c>
      <c r="H88" s="21" t="s">
        <v>268</v>
      </c>
      <c r="I88" s="60">
        <v>0</v>
      </c>
      <c r="J88" s="60">
        <v>0</v>
      </c>
      <c r="K88" s="64">
        <f t="shared" si="35"/>
        <v>0</v>
      </c>
    </row>
    <row r="89" spans="2:11" x14ac:dyDescent="0.25">
      <c r="B89" s="20" t="s">
        <v>269</v>
      </c>
      <c r="C89" s="21" t="s">
        <v>270</v>
      </c>
      <c r="D89" s="60">
        <v>0</v>
      </c>
      <c r="E89" s="60">
        <v>0</v>
      </c>
      <c r="F89" s="61">
        <f t="shared" si="33"/>
        <v>0</v>
      </c>
      <c r="G89" s="23" t="s">
        <v>271</v>
      </c>
      <c r="H89" s="21" t="s">
        <v>272</v>
      </c>
      <c r="I89" s="60">
        <v>0</v>
      </c>
      <c r="J89" s="60">
        <v>0</v>
      </c>
      <c r="K89" s="64">
        <f t="shared" si="35"/>
        <v>0</v>
      </c>
    </row>
    <row r="90" spans="2:11" x14ac:dyDescent="0.25">
      <c r="B90" s="20" t="s">
        <v>273</v>
      </c>
      <c r="C90" s="21" t="s">
        <v>274</v>
      </c>
      <c r="D90" s="60">
        <v>0</v>
      </c>
      <c r="E90" s="60">
        <v>0</v>
      </c>
      <c r="F90" s="61">
        <f t="shared" si="33"/>
        <v>0</v>
      </c>
      <c r="G90" s="23" t="s">
        <v>275</v>
      </c>
      <c r="H90" s="21" t="s">
        <v>276</v>
      </c>
      <c r="I90" s="60">
        <v>0</v>
      </c>
      <c r="J90" s="60">
        <v>0</v>
      </c>
      <c r="K90" s="64">
        <f t="shared" si="35"/>
        <v>0</v>
      </c>
    </row>
    <row r="91" spans="2:11" x14ac:dyDescent="0.25">
      <c r="B91" s="20" t="s">
        <v>277</v>
      </c>
      <c r="C91" s="21" t="s">
        <v>278</v>
      </c>
      <c r="D91" s="60">
        <v>0</v>
      </c>
      <c r="E91" s="60">
        <v>0</v>
      </c>
      <c r="F91" s="61">
        <f t="shared" si="33"/>
        <v>0</v>
      </c>
      <c r="G91" s="23" t="s">
        <v>279</v>
      </c>
      <c r="H91" s="21" t="s">
        <v>280</v>
      </c>
      <c r="I91" s="60">
        <v>0</v>
      </c>
      <c r="J91" s="60">
        <v>0</v>
      </c>
      <c r="K91" s="64">
        <f t="shared" si="35"/>
        <v>0</v>
      </c>
    </row>
    <row r="92" spans="2:11" x14ac:dyDescent="0.25">
      <c r="B92" s="20"/>
      <c r="C92" s="21"/>
      <c r="D92" s="61"/>
      <c r="E92" s="61"/>
      <c r="F92" s="61"/>
      <c r="G92" s="23"/>
      <c r="H92" s="21"/>
      <c r="I92" s="61"/>
      <c r="J92" s="61"/>
      <c r="K92" s="64"/>
    </row>
    <row r="93" spans="2:11" x14ac:dyDescent="0.25">
      <c r="B93" s="15" t="s">
        <v>281</v>
      </c>
      <c r="C93" s="16" t="s">
        <v>282</v>
      </c>
      <c r="D93" s="59">
        <f>SUM(D94:D98)</f>
        <v>0</v>
      </c>
      <c r="E93" s="59">
        <f>SUM(E94:E98)</f>
        <v>0</v>
      </c>
      <c r="F93" s="59">
        <f>SUM(F94:F98)</f>
        <v>0</v>
      </c>
      <c r="G93" s="18" t="s">
        <v>283</v>
      </c>
      <c r="H93" s="16" t="s">
        <v>284</v>
      </c>
      <c r="I93" s="59">
        <f>SUM(I94:I97)</f>
        <v>0</v>
      </c>
      <c r="J93" s="59">
        <f t="shared" ref="J93:K93" si="36">SUM(J94:J97)</f>
        <v>0</v>
      </c>
      <c r="K93" s="63">
        <f t="shared" si="36"/>
        <v>0</v>
      </c>
    </row>
    <row r="94" spans="2:11" x14ac:dyDescent="0.25">
      <c r="B94" s="20" t="s">
        <v>285</v>
      </c>
      <c r="C94" s="21" t="s">
        <v>286</v>
      </c>
      <c r="D94" s="60">
        <v>0</v>
      </c>
      <c r="E94" s="60">
        <v>0</v>
      </c>
      <c r="F94" s="61">
        <f>+D94-E94</f>
        <v>0</v>
      </c>
      <c r="G94" s="23" t="s">
        <v>287</v>
      </c>
      <c r="H94" s="21" t="s">
        <v>288</v>
      </c>
      <c r="I94" s="60">
        <v>0</v>
      </c>
      <c r="J94" s="60">
        <v>0</v>
      </c>
      <c r="K94" s="64">
        <f>+I94-J94</f>
        <v>0</v>
      </c>
    </row>
    <row r="95" spans="2:11" x14ac:dyDescent="0.25">
      <c r="B95" s="20" t="s">
        <v>289</v>
      </c>
      <c r="C95" s="21" t="s">
        <v>290</v>
      </c>
      <c r="D95" s="60">
        <v>0</v>
      </c>
      <c r="E95" s="60">
        <v>0</v>
      </c>
      <c r="F95" s="61">
        <f t="shared" ref="F95:F98" si="37">+D95-E95</f>
        <v>0</v>
      </c>
      <c r="G95" s="23" t="s">
        <v>291</v>
      </c>
      <c r="H95" s="21" t="s">
        <v>292</v>
      </c>
      <c r="I95" s="60">
        <v>0</v>
      </c>
      <c r="J95" s="60">
        <v>0</v>
      </c>
      <c r="K95" s="64">
        <f t="shared" ref="K95:K97" si="38">+I95-J95</f>
        <v>0</v>
      </c>
    </row>
    <row r="96" spans="2:11" x14ac:dyDescent="0.25">
      <c r="B96" s="20" t="s">
        <v>293</v>
      </c>
      <c r="C96" s="21" t="s">
        <v>294</v>
      </c>
      <c r="D96" s="60">
        <v>0</v>
      </c>
      <c r="E96" s="60">
        <v>0</v>
      </c>
      <c r="F96" s="61">
        <f t="shared" si="37"/>
        <v>0</v>
      </c>
      <c r="G96" s="23" t="s">
        <v>295</v>
      </c>
      <c r="H96" s="21" t="s">
        <v>296</v>
      </c>
      <c r="I96" s="60">
        <v>0</v>
      </c>
      <c r="J96" s="60">
        <v>0</v>
      </c>
      <c r="K96" s="64">
        <f t="shared" si="38"/>
        <v>0</v>
      </c>
    </row>
    <row r="97" spans="2:11" x14ac:dyDescent="0.25">
      <c r="B97" s="20" t="s">
        <v>297</v>
      </c>
      <c r="C97" s="21" t="s">
        <v>298</v>
      </c>
      <c r="D97" s="60">
        <v>0</v>
      </c>
      <c r="E97" s="60">
        <v>0</v>
      </c>
      <c r="F97" s="61">
        <f t="shared" si="37"/>
        <v>0</v>
      </c>
      <c r="G97" s="23" t="s">
        <v>299</v>
      </c>
      <c r="H97" s="21" t="s">
        <v>300</v>
      </c>
      <c r="I97" s="60">
        <v>0</v>
      </c>
      <c r="J97" s="60">
        <v>0</v>
      </c>
      <c r="K97" s="64">
        <f t="shared" si="38"/>
        <v>0</v>
      </c>
    </row>
    <row r="98" spans="2:11" x14ac:dyDescent="0.25">
      <c r="B98" s="20" t="s">
        <v>301</v>
      </c>
      <c r="C98" s="21" t="s">
        <v>302</v>
      </c>
      <c r="D98" s="60">
        <v>0</v>
      </c>
      <c r="E98" s="60">
        <v>0</v>
      </c>
      <c r="F98" s="61">
        <f t="shared" si="37"/>
        <v>0</v>
      </c>
      <c r="G98" s="30"/>
      <c r="H98" s="36"/>
      <c r="I98" s="61"/>
      <c r="J98" s="61"/>
      <c r="K98" s="64"/>
    </row>
    <row r="99" spans="2:11" x14ac:dyDescent="0.25">
      <c r="B99" s="20"/>
      <c r="C99" s="21"/>
      <c r="D99" s="61"/>
      <c r="E99" s="61"/>
      <c r="F99" s="61"/>
      <c r="G99" s="23"/>
      <c r="H99" s="37" t="s">
        <v>303</v>
      </c>
      <c r="I99" s="59">
        <f>+I64+I68+I73+I80+I85+I93</f>
        <v>0</v>
      </c>
      <c r="J99" s="59">
        <f>+J64+J68+J73+J80+J85+J93</f>
        <v>0</v>
      </c>
      <c r="K99" s="63">
        <f>+K64+K68+K73+K80+K85+K93</f>
        <v>0</v>
      </c>
    </row>
    <row r="100" spans="2:11" x14ac:dyDescent="0.25">
      <c r="B100" s="15" t="s">
        <v>304</v>
      </c>
      <c r="C100" s="16" t="s">
        <v>305</v>
      </c>
      <c r="D100" s="59">
        <f>SUM(D101:D105)</f>
        <v>-3921084.35</v>
      </c>
      <c r="E100" s="59">
        <f>SUM(E101:E105)</f>
        <v>-1347914.82</v>
      </c>
      <c r="F100" s="59">
        <f>SUM(F101:F105)</f>
        <v>-2573169.5300000003</v>
      </c>
      <c r="G100" s="35"/>
      <c r="H100" s="37" t="s">
        <v>306</v>
      </c>
      <c r="I100" s="66">
        <f>+I60+I99</f>
        <v>37035542.920000002</v>
      </c>
      <c r="J100" s="66">
        <f t="shared" ref="J100:K100" si="39">+J60+J99</f>
        <v>38677469.899999999</v>
      </c>
      <c r="K100" s="67">
        <f t="shared" si="39"/>
        <v>-1641926.9799999995</v>
      </c>
    </row>
    <row r="101" spans="2:11" x14ac:dyDescent="0.25">
      <c r="B101" s="20" t="s">
        <v>307</v>
      </c>
      <c r="C101" s="21" t="s">
        <v>308</v>
      </c>
      <c r="D101" s="60">
        <v>0</v>
      </c>
      <c r="E101" s="60">
        <v>0</v>
      </c>
      <c r="F101" s="61">
        <f>+D101-E101</f>
        <v>0</v>
      </c>
      <c r="G101" s="23"/>
      <c r="H101" s="39"/>
      <c r="I101" s="61"/>
      <c r="J101" s="61"/>
      <c r="K101" s="64"/>
    </row>
    <row r="102" spans="2:11" x14ac:dyDescent="0.25">
      <c r="B102" s="20" t="s">
        <v>309</v>
      </c>
      <c r="C102" s="21" t="s">
        <v>310</v>
      </c>
      <c r="D102" s="60">
        <v>0</v>
      </c>
      <c r="E102" s="60">
        <v>0</v>
      </c>
      <c r="F102" s="61">
        <f t="shared" ref="F102:F105" si="40">+D102-E102</f>
        <v>0</v>
      </c>
      <c r="G102" s="18" t="s">
        <v>311</v>
      </c>
      <c r="H102" s="16" t="s">
        <v>312</v>
      </c>
      <c r="I102" s="59">
        <f>+I103+I113+I134</f>
        <v>259787398.68000001</v>
      </c>
      <c r="J102" s="59">
        <f t="shared" ref="J102:K102" si="41">+J103+J113+J134</f>
        <v>258675316.14999998</v>
      </c>
      <c r="K102" s="63">
        <f t="shared" si="41"/>
        <v>1112082.5299999993</v>
      </c>
    </row>
    <row r="103" spans="2:11" x14ac:dyDescent="0.25">
      <c r="B103" s="20" t="s">
        <v>313</v>
      </c>
      <c r="C103" s="21" t="s">
        <v>314</v>
      </c>
      <c r="D103" s="60">
        <v>-3921084.35</v>
      </c>
      <c r="E103" s="60">
        <v>-1347914.82</v>
      </c>
      <c r="F103" s="61">
        <f t="shared" si="40"/>
        <v>-2573169.5300000003</v>
      </c>
      <c r="G103" s="18" t="s">
        <v>315</v>
      </c>
      <c r="H103" s="16" t="s">
        <v>316</v>
      </c>
      <c r="I103" s="59">
        <f>+I104+I107+I110</f>
        <v>50590930.890000001</v>
      </c>
      <c r="J103" s="59">
        <f t="shared" ref="J103:K103" si="42">+J104+J107+J110</f>
        <v>50590930.890000001</v>
      </c>
      <c r="K103" s="63">
        <f t="shared" si="42"/>
        <v>0</v>
      </c>
    </row>
    <row r="104" spans="2:11" x14ac:dyDescent="0.25">
      <c r="B104" s="20" t="s">
        <v>317</v>
      </c>
      <c r="C104" s="21" t="s">
        <v>318</v>
      </c>
      <c r="D104" s="60">
        <v>0</v>
      </c>
      <c r="E104" s="60">
        <v>0</v>
      </c>
      <c r="F104" s="61">
        <f t="shared" si="40"/>
        <v>0</v>
      </c>
      <c r="G104" s="18" t="s">
        <v>319</v>
      </c>
      <c r="H104" s="16" t="s">
        <v>320</v>
      </c>
      <c r="I104" s="59">
        <f>+I105</f>
        <v>50590930.890000001</v>
      </c>
      <c r="J104" s="59">
        <f t="shared" ref="J104:K104" si="43">+J105</f>
        <v>50590930.890000001</v>
      </c>
      <c r="K104" s="63">
        <f t="shared" si="43"/>
        <v>0</v>
      </c>
    </row>
    <row r="105" spans="2:11" x14ac:dyDescent="0.25">
      <c r="B105" s="20" t="s">
        <v>321</v>
      </c>
      <c r="C105" s="21" t="s">
        <v>322</v>
      </c>
      <c r="D105" s="60">
        <v>0</v>
      </c>
      <c r="E105" s="60">
        <v>0</v>
      </c>
      <c r="F105" s="61">
        <f t="shared" si="40"/>
        <v>0</v>
      </c>
      <c r="G105" s="23" t="s">
        <v>323</v>
      </c>
      <c r="H105" s="21" t="s">
        <v>320</v>
      </c>
      <c r="I105" s="60">
        <v>50590930.890000001</v>
      </c>
      <c r="J105" s="60">
        <v>50590930.890000001</v>
      </c>
      <c r="K105" s="64">
        <f>+I105-J105</f>
        <v>0</v>
      </c>
    </row>
    <row r="106" spans="2:11" x14ac:dyDescent="0.25">
      <c r="B106" s="20"/>
      <c r="C106" s="21"/>
      <c r="D106" s="61"/>
      <c r="E106" s="61"/>
      <c r="F106" s="61"/>
      <c r="G106" s="23"/>
      <c r="H106" s="21"/>
      <c r="I106" s="61"/>
      <c r="J106" s="61"/>
      <c r="K106" s="64"/>
    </row>
    <row r="107" spans="2:11" x14ac:dyDescent="0.25">
      <c r="B107" s="15" t="s">
        <v>324</v>
      </c>
      <c r="C107" s="16" t="s">
        <v>325</v>
      </c>
      <c r="D107" s="59">
        <f>SUM(D108:D113)</f>
        <v>29988.5</v>
      </c>
      <c r="E107" s="59">
        <f>SUM(E108:E113)</f>
        <v>29988.5</v>
      </c>
      <c r="F107" s="59">
        <f>SUM(F108:F113)</f>
        <v>0</v>
      </c>
      <c r="G107" s="18" t="s">
        <v>326</v>
      </c>
      <c r="H107" s="16" t="s">
        <v>327</v>
      </c>
      <c r="I107" s="59">
        <f>+I108</f>
        <v>0</v>
      </c>
      <c r="J107" s="59">
        <f t="shared" ref="J107:K107" si="44">+J108</f>
        <v>0</v>
      </c>
      <c r="K107" s="63">
        <f t="shared" si="44"/>
        <v>0</v>
      </c>
    </row>
    <row r="108" spans="2:11" x14ac:dyDescent="0.25">
      <c r="B108" s="20" t="s">
        <v>328</v>
      </c>
      <c r="C108" s="21" t="s">
        <v>329</v>
      </c>
      <c r="D108" s="60">
        <v>0</v>
      </c>
      <c r="E108" s="60">
        <v>0</v>
      </c>
      <c r="F108" s="61">
        <f>+D108-E108</f>
        <v>0</v>
      </c>
      <c r="G108" s="23" t="s">
        <v>330</v>
      </c>
      <c r="H108" s="21" t="s">
        <v>327</v>
      </c>
      <c r="I108" s="60">
        <v>0</v>
      </c>
      <c r="J108" s="60">
        <v>0</v>
      </c>
      <c r="K108" s="64">
        <f>+I108-J108</f>
        <v>0</v>
      </c>
    </row>
    <row r="109" spans="2:11" x14ac:dyDescent="0.25">
      <c r="B109" s="20" t="s">
        <v>331</v>
      </c>
      <c r="C109" s="21" t="s">
        <v>332</v>
      </c>
      <c r="D109" s="60">
        <v>0</v>
      </c>
      <c r="E109" s="60">
        <v>0</v>
      </c>
      <c r="F109" s="61">
        <f t="shared" ref="F109:F113" si="45">+D109-E109</f>
        <v>0</v>
      </c>
      <c r="G109" s="35"/>
      <c r="H109" s="21"/>
      <c r="I109" s="61"/>
      <c r="J109" s="61"/>
      <c r="K109" s="64"/>
    </row>
    <row r="110" spans="2:11" x14ac:dyDescent="0.25">
      <c r="B110" s="20" t="s">
        <v>333</v>
      </c>
      <c r="C110" s="21" t="s">
        <v>334</v>
      </c>
      <c r="D110" s="60">
        <v>0</v>
      </c>
      <c r="E110" s="60">
        <v>0</v>
      </c>
      <c r="F110" s="61">
        <f t="shared" si="45"/>
        <v>0</v>
      </c>
      <c r="G110" s="18" t="s">
        <v>335</v>
      </c>
      <c r="H110" s="16" t="s">
        <v>336</v>
      </c>
      <c r="I110" s="59">
        <f>+I111</f>
        <v>0</v>
      </c>
      <c r="J110" s="59">
        <f t="shared" ref="J110:K110" si="46">+J111</f>
        <v>0</v>
      </c>
      <c r="K110" s="63">
        <f t="shared" si="46"/>
        <v>0</v>
      </c>
    </row>
    <row r="111" spans="2:11" x14ac:dyDescent="0.25">
      <c r="B111" s="20" t="s">
        <v>337</v>
      </c>
      <c r="C111" s="21" t="s">
        <v>338</v>
      </c>
      <c r="D111" s="60">
        <v>0</v>
      </c>
      <c r="E111" s="60">
        <v>0</v>
      </c>
      <c r="F111" s="61">
        <f t="shared" si="45"/>
        <v>0</v>
      </c>
      <c r="G111" s="23" t="s">
        <v>339</v>
      </c>
      <c r="H111" s="21" t="s">
        <v>336</v>
      </c>
      <c r="I111" s="60">
        <v>0</v>
      </c>
      <c r="J111" s="60">
        <v>0</v>
      </c>
      <c r="K111" s="64">
        <f>+I111-J111</f>
        <v>0</v>
      </c>
    </row>
    <row r="112" spans="2:11" x14ac:dyDescent="0.25">
      <c r="B112" s="20" t="s">
        <v>340</v>
      </c>
      <c r="C112" s="21" t="s">
        <v>341</v>
      </c>
      <c r="D112" s="60">
        <v>0</v>
      </c>
      <c r="E112" s="60">
        <v>0</v>
      </c>
      <c r="F112" s="61">
        <f t="shared" si="45"/>
        <v>0</v>
      </c>
      <c r="G112" s="35"/>
      <c r="H112" s="21"/>
      <c r="I112" s="61"/>
      <c r="J112" s="61"/>
      <c r="K112" s="64"/>
    </row>
    <row r="113" spans="2:11" x14ac:dyDescent="0.25">
      <c r="B113" s="28" t="s">
        <v>342</v>
      </c>
      <c r="C113" s="21" t="s">
        <v>343</v>
      </c>
      <c r="D113" s="60">
        <v>29988.5</v>
      </c>
      <c r="E113" s="60">
        <v>29988.5</v>
      </c>
      <c r="F113" s="61">
        <f t="shared" si="45"/>
        <v>0</v>
      </c>
      <c r="G113" s="18" t="s">
        <v>344</v>
      </c>
      <c r="H113" s="16" t="s">
        <v>345</v>
      </c>
      <c r="I113" s="59">
        <f>+I114+I116+I119+I125+I130</f>
        <v>209196467.78999999</v>
      </c>
      <c r="J113" s="59">
        <f t="shared" ref="J113:K113" si="47">+J114+J116+J119+J125+J130</f>
        <v>208084385.25999999</v>
      </c>
      <c r="K113" s="63">
        <f t="shared" si="47"/>
        <v>1112082.5299999993</v>
      </c>
    </row>
    <row r="114" spans="2:11" ht="21.75" customHeight="1" x14ac:dyDescent="0.25">
      <c r="B114" s="28"/>
      <c r="C114" s="21"/>
      <c r="D114" s="61"/>
      <c r="E114" s="61"/>
      <c r="F114" s="61"/>
      <c r="G114" s="18" t="s">
        <v>346</v>
      </c>
      <c r="H114" s="16" t="s">
        <v>347</v>
      </c>
      <c r="I114" s="59">
        <f>+I115</f>
        <v>1114586.53</v>
      </c>
      <c r="J114" s="59">
        <f t="shared" ref="J114:K114" si="48">+J115</f>
        <v>-5557968.7800000003</v>
      </c>
      <c r="K114" s="63">
        <f t="shared" si="48"/>
        <v>6672555.3100000005</v>
      </c>
    </row>
    <row r="115" spans="2:11" ht="21.75" customHeight="1" x14ac:dyDescent="0.25">
      <c r="B115" s="27" t="s">
        <v>348</v>
      </c>
      <c r="C115" s="16" t="s">
        <v>349</v>
      </c>
      <c r="D115" s="59">
        <f>SUM(D116:D120)</f>
        <v>0</v>
      </c>
      <c r="E115" s="59">
        <f>SUM(E116:E120)</f>
        <v>0</v>
      </c>
      <c r="F115" s="59">
        <f>SUM(F116:F120)</f>
        <v>0</v>
      </c>
      <c r="G115" s="23" t="s">
        <v>350</v>
      </c>
      <c r="H115" s="21" t="s">
        <v>347</v>
      </c>
      <c r="I115" s="60">
        <v>1114586.53</v>
      </c>
      <c r="J115" s="60">
        <v>-5557968.7800000003</v>
      </c>
      <c r="K115" s="64">
        <f>+I115-J115</f>
        <v>6672555.3100000005</v>
      </c>
    </row>
    <row r="116" spans="2:11" ht="24.75" customHeight="1" x14ac:dyDescent="0.25">
      <c r="B116" s="28" t="s">
        <v>351</v>
      </c>
      <c r="C116" s="25" t="s">
        <v>352</v>
      </c>
      <c r="D116" s="60">
        <v>0</v>
      </c>
      <c r="E116" s="60">
        <v>0</v>
      </c>
      <c r="F116" s="61">
        <f>+D116-E116</f>
        <v>0</v>
      </c>
      <c r="G116" s="18" t="s">
        <v>353</v>
      </c>
      <c r="H116" s="16" t="s">
        <v>354</v>
      </c>
      <c r="I116" s="59">
        <f>+I117</f>
        <v>208081881.25999999</v>
      </c>
      <c r="J116" s="59">
        <f t="shared" ref="J116:K116" si="49">+J117</f>
        <v>213642354.03999999</v>
      </c>
      <c r="K116" s="63">
        <f t="shared" si="49"/>
        <v>-5560472.7800000012</v>
      </c>
    </row>
    <row r="117" spans="2:11" ht="24" customHeight="1" x14ac:dyDescent="0.25">
      <c r="B117" s="28" t="s">
        <v>355</v>
      </c>
      <c r="C117" s="25" t="s">
        <v>356</v>
      </c>
      <c r="D117" s="60">
        <v>0</v>
      </c>
      <c r="E117" s="60">
        <v>0</v>
      </c>
      <c r="F117" s="61">
        <f t="shared" ref="F117:F120" si="50">+D117-E117</f>
        <v>0</v>
      </c>
      <c r="G117" s="23" t="s">
        <v>357</v>
      </c>
      <c r="H117" s="21" t="s">
        <v>354</v>
      </c>
      <c r="I117" s="60">
        <v>208081881.25999999</v>
      </c>
      <c r="J117" s="60">
        <v>213642354.03999999</v>
      </c>
      <c r="K117" s="64">
        <f>+I117-J117</f>
        <v>-5560472.7800000012</v>
      </c>
    </row>
    <row r="118" spans="2:11" ht="24" customHeight="1" x14ac:dyDescent="0.25">
      <c r="B118" s="28" t="s">
        <v>358</v>
      </c>
      <c r="C118" s="25" t="s">
        <v>359</v>
      </c>
      <c r="D118" s="60">
        <v>0</v>
      </c>
      <c r="E118" s="60">
        <v>0</v>
      </c>
      <c r="F118" s="61">
        <f t="shared" si="50"/>
        <v>0</v>
      </c>
      <c r="G118" s="23"/>
      <c r="H118" s="21"/>
      <c r="I118" s="61"/>
      <c r="J118" s="61"/>
      <c r="K118" s="64"/>
    </row>
    <row r="119" spans="2:11" ht="24.75" customHeight="1" x14ac:dyDescent="0.25">
      <c r="B119" s="28" t="s">
        <v>360</v>
      </c>
      <c r="C119" s="25" t="s">
        <v>361</v>
      </c>
      <c r="D119" s="60">
        <v>0</v>
      </c>
      <c r="E119" s="60">
        <v>0</v>
      </c>
      <c r="F119" s="61">
        <f t="shared" si="50"/>
        <v>0</v>
      </c>
      <c r="G119" s="18" t="s">
        <v>362</v>
      </c>
      <c r="H119" s="40" t="s">
        <v>363</v>
      </c>
      <c r="I119" s="59">
        <f>SUM(I120:I123)</f>
        <v>0</v>
      </c>
      <c r="J119" s="59">
        <f t="shared" ref="J119:K119" si="51">SUM(J120:J123)</f>
        <v>0</v>
      </c>
      <c r="K119" s="63">
        <f t="shared" si="51"/>
        <v>0</v>
      </c>
    </row>
    <row r="120" spans="2:11" ht="20.25" customHeight="1" x14ac:dyDescent="0.25">
      <c r="B120" s="28" t="s">
        <v>364</v>
      </c>
      <c r="C120" s="21" t="s">
        <v>365</v>
      </c>
      <c r="D120" s="60">
        <v>0</v>
      </c>
      <c r="E120" s="60">
        <v>0</v>
      </c>
      <c r="F120" s="61">
        <f t="shared" si="50"/>
        <v>0</v>
      </c>
      <c r="G120" s="23" t="s">
        <v>366</v>
      </c>
      <c r="H120" s="21" t="s">
        <v>367</v>
      </c>
      <c r="I120" s="60">
        <v>0</v>
      </c>
      <c r="J120" s="60">
        <v>0</v>
      </c>
      <c r="K120" s="64">
        <f>+I120-J120</f>
        <v>0</v>
      </c>
    </row>
    <row r="121" spans="2:11" x14ac:dyDescent="0.25">
      <c r="B121" s="28"/>
      <c r="C121" s="21"/>
      <c r="D121" s="61"/>
      <c r="E121" s="61"/>
      <c r="F121" s="61"/>
      <c r="G121" s="23" t="s">
        <v>368</v>
      </c>
      <c r="H121" s="21" t="s">
        <v>369</v>
      </c>
      <c r="I121" s="60">
        <v>0</v>
      </c>
      <c r="J121" s="60">
        <v>0</v>
      </c>
      <c r="K121" s="64">
        <f t="shared" ref="K121:K123" si="52">+I121-J121</f>
        <v>0</v>
      </c>
    </row>
    <row r="122" spans="2:11" x14ac:dyDescent="0.25">
      <c r="B122" s="15" t="s">
        <v>370</v>
      </c>
      <c r="C122" s="16" t="s">
        <v>371</v>
      </c>
      <c r="D122" s="59">
        <f>SUM(D123:D125)</f>
        <v>0</v>
      </c>
      <c r="E122" s="59">
        <f>SUM(E123:E125)</f>
        <v>0</v>
      </c>
      <c r="F122" s="59">
        <f>SUM(F123:F125)</f>
        <v>0</v>
      </c>
      <c r="G122" s="23" t="s">
        <v>372</v>
      </c>
      <c r="H122" s="21" t="s">
        <v>373</v>
      </c>
      <c r="I122" s="60">
        <v>0</v>
      </c>
      <c r="J122" s="60">
        <v>0</v>
      </c>
      <c r="K122" s="64">
        <f t="shared" si="52"/>
        <v>0</v>
      </c>
    </row>
    <row r="123" spans="2:11" x14ac:dyDescent="0.25">
      <c r="B123" s="28" t="s">
        <v>374</v>
      </c>
      <c r="C123" s="21" t="s">
        <v>375</v>
      </c>
      <c r="D123" s="60">
        <v>0</v>
      </c>
      <c r="E123" s="60">
        <v>0</v>
      </c>
      <c r="F123" s="61">
        <f>+D123-E123</f>
        <v>0</v>
      </c>
      <c r="G123" s="23" t="s">
        <v>376</v>
      </c>
      <c r="H123" s="21" t="s">
        <v>377</v>
      </c>
      <c r="I123" s="60">
        <v>0</v>
      </c>
      <c r="J123" s="60">
        <v>0</v>
      </c>
      <c r="K123" s="64">
        <f t="shared" si="52"/>
        <v>0</v>
      </c>
    </row>
    <row r="124" spans="2:11" x14ac:dyDescent="0.25">
      <c r="B124" s="28" t="s">
        <v>378</v>
      </c>
      <c r="C124" s="21" t="s">
        <v>379</v>
      </c>
      <c r="D124" s="60">
        <v>0</v>
      </c>
      <c r="E124" s="60">
        <v>0</v>
      </c>
      <c r="F124" s="61">
        <f t="shared" ref="F124:F125" si="53">+D124-E124</f>
        <v>0</v>
      </c>
      <c r="G124" s="23"/>
      <c r="H124" s="21"/>
      <c r="I124" s="61"/>
      <c r="J124" s="61"/>
      <c r="K124" s="64"/>
    </row>
    <row r="125" spans="2:11" x14ac:dyDescent="0.25">
      <c r="B125" s="28" t="s">
        <v>380</v>
      </c>
      <c r="C125" s="21" t="s">
        <v>381</v>
      </c>
      <c r="D125" s="60">
        <v>0</v>
      </c>
      <c r="E125" s="60">
        <v>0</v>
      </c>
      <c r="F125" s="61">
        <f t="shared" si="53"/>
        <v>0</v>
      </c>
      <c r="G125" s="18" t="s">
        <v>382</v>
      </c>
      <c r="H125" s="16" t="s">
        <v>383</v>
      </c>
      <c r="I125" s="59">
        <f>SUM(I126:I128)</f>
        <v>0</v>
      </c>
      <c r="J125" s="59">
        <f t="shared" ref="J125:K125" si="54">SUM(J126:J128)</f>
        <v>0</v>
      </c>
      <c r="K125" s="63">
        <f t="shared" si="54"/>
        <v>0</v>
      </c>
    </row>
    <row r="126" spans="2:11" x14ac:dyDescent="0.25">
      <c r="B126" s="41"/>
      <c r="C126" s="42"/>
      <c r="D126" s="22"/>
      <c r="E126" s="22"/>
      <c r="F126" s="22"/>
      <c r="G126" s="23" t="s">
        <v>384</v>
      </c>
      <c r="H126" s="21" t="s">
        <v>385</v>
      </c>
      <c r="I126" s="60">
        <v>0</v>
      </c>
      <c r="J126" s="60">
        <v>0</v>
      </c>
      <c r="K126" s="64">
        <f>+I126-J126</f>
        <v>0</v>
      </c>
    </row>
    <row r="127" spans="2:11" x14ac:dyDescent="0.25">
      <c r="B127" s="41"/>
      <c r="C127" s="42"/>
      <c r="D127" s="22"/>
      <c r="E127" s="22"/>
      <c r="F127" s="22"/>
      <c r="G127" s="23" t="s">
        <v>386</v>
      </c>
      <c r="H127" s="21" t="s">
        <v>387</v>
      </c>
      <c r="I127" s="60">
        <v>0</v>
      </c>
      <c r="J127" s="60">
        <v>0</v>
      </c>
      <c r="K127" s="64">
        <f t="shared" ref="K127:K128" si="55">+I127-J127</f>
        <v>0</v>
      </c>
    </row>
    <row r="128" spans="2:11" x14ac:dyDescent="0.25">
      <c r="B128" s="41"/>
      <c r="C128" s="42"/>
      <c r="D128" s="22"/>
      <c r="E128" s="22"/>
      <c r="F128" s="22"/>
      <c r="G128" s="23" t="s">
        <v>388</v>
      </c>
      <c r="H128" s="21" t="s">
        <v>389</v>
      </c>
      <c r="I128" s="60">
        <v>0</v>
      </c>
      <c r="J128" s="60">
        <v>0</v>
      </c>
      <c r="K128" s="64">
        <f t="shared" si="55"/>
        <v>0</v>
      </c>
    </row>
    <row r="129" spans="2:11" x14ac:dyDescent="0.25">
      <c r="B129" s="41"/>
      <c r="C129" s="43" t="s">
        <v>390</v>
      </c>
      <c r="D129" s="32">
        <f>+D60+D66+D73+D82+D93+D100+D107+D115+D122</f>
        <v>288953687.24000001</v>
      </c>
      <c r="E129" s="32">
        <f t="shared" ref="E129:F129" si="56">+E60+E66+E73+E82+E93+E100+E107+E115+E122</f>
        <v>291422456.77000004</v>
      </c>
      <c r="F129" s="32">
        <f t="shared" si="56"/>
        <v>-2468769.5300000003</v>
      </c>
      <c r="G129" s="23"/>
      <c r="H129" s="21"/>
      <c r="I129" s="61"/>
      <c r="J129" s="61"/>
      <c r="K129" s="64"/>
    </row>
    <row r="130" spans="2:11" x14ac:dyDescent="0.25">
      <c r="B130" s="41"/>
      <c r="C130" s="42"/>
      <c r="D130" s="22"/>
      <c r="E130" s="22"/>
      <c r="F130" s="22"/>
      <c r="G130" s="18" t="s">
        <v>391</v>
      </c>
      <c r="H130" s="16" t="s">
        <v>392</v>
      </c>
      <c r="I130" s="59">
        <f>SUM(I131:I132)</f>
        <v>0</v>
      </c>
      <c r="J130" s="59">
        <f t="shared" ref="J130:K130" si="57">SUM(J131:J132)</f>
        <v>0</v>
      </c>
      <c r="K130" s="63">
        <f t="shared" si="57"/>
        <v>0</v>
      </c>
    </row>
    <row r="131" spans="2:11" x14ac:dyDescent="0.25">
      <c r="B131" s="41"/>
      <c r="C131" s="42"/>
      <c r="D131" s="22"/>
      <c r="E131" s="22"/>
      <c r="F131" s="22"/>
      <c r="G131" s="23" t="s">
        <v>393</v>
      </c>
      <c r="H131" s="21" t="s">
        <v>394</v>
      </c>
      <c r="I131" s="60">
        <v>0</v>
      </c>
      <c r="J131" s="60">
        <v>0</v>
      </c>
      <c r="K131" s="64">
        <f>+I131-J131</f>
        <v>0</v>
      </c>
    </row>
    <row r="132" spans="2:11" x14ac:dyDescent="0.25">
      <c r="B132" s="41"/>
      <c r="C132" s="42"/>
      <c r="D132" s="22"/>
      <c r="E132" s="22"/>
      <c r="F132" s="22"/>
      <c r="G132" s="23" t="s">
        <v>395</v>
      </c>
      <c r="H132" s="21" t="s">
        <v>396</v>
      </c>
      <c r="I132" s="60">
        <v>0</v>
      </c>
      <c r="J132" s="60">
        <v>0</v>
      </c>
      <c r="K132" s="64">
        <f>+I132-J132</f>
        <v>0</v>
      </c>
    </row>
    <row r="133" spans="2:11" x14ac:dyDescent="0.25">
      <c r="B133" s="41"/>
      <c r="C133" s="42"/>
      <c r="D133" s="22"/>
      <c r="E133" s="22"/>
      <c r="F133" s="22"/>
      <c r="G133" s="23"/>
      <c r="H133" s="21"/>
      <c r="I133" s="61"/>
      <c r="J133" s="61"/>
      <c r="K133" s="64"/>
    </row>
    <row r="134" spans="2:11" x14ac:dyDescent="0.25">
      <c r="B134" s="41"/>
      <c r="C134" s="42"/>
      <c r="D134" s="22"/>
      <c r="E134" s="22"/>
      <c r="F134" s="22"/>
      <c r="G134" s="18" t="s">
        <v>397</v>
      </c>
      <c r="H134" s="16" t="s">
        <v>398</v>
      </c>
      <c r="I134" s="59">
        <f>+I135+I137</f>
        <v>0</v>
      </c>
      <c r="J134" s="59">
        <f t="shared" ref="J134:K134" si="58">+J135+J137</f>
        <v>0</v>
      </c>
      <c r="K134" s="63">
        <f t="shared" si="58"/>
        <v>0</v>
      </c>
    </row>
    <row r="135" spans="2:11" x14ac:dyDescent="0.25">
      <c r="B135" s="41"/>
      <c r="C135" s="42"/>
      <c r="D135" s="22"/>
      <c r="E135" s="22"/>
      <c r="F135" s="22"/>
      <c r="G135" s="18" t="s">
        <v>399</v>
      </c>
      <c r="H135" s="16" t="s">
        <v>400</v>
      </c>
      <c r="I135" s="59">
        <f>+I136</f>
        <v>0</v>
      </c>
      <c r="J135" s="59">
        <f t="shared" ref="J135:K135" si="59">+J136</f>
        <v>0</v>
      </c>
      <c r="K135" s="63">
        <f t="shared" si="59"/>
        <v>0</v>
      </c>
    </row>
    <row r="136" spans="2:11" x14ac:dyDescent="0.25">
      <c r="B136" s="41"/>
      <c r="C136" s="42"/>
      <c r="D136" s="22"/>
      <c r="E136" s="22"/>
      <c r="F136" s="22"/>
      <c r="G136" s="23" t="s">
        <v>401</v>
      </c>
      <c r="H136" s="21" t="s">
        <v>400</v>
      </c>
      <c r="I136" s="60">
        <v>0</v>
      </c>
      <c r="J136" s="60">
        <v>0</v>
      </c>
      <c r="K136" s="64">
        <f>+I136-J136</f>
        <v>0</v>
      </c>
    </row>
    <row r="137" spans="2:11" x14ac:dyDescent="0.25">
      <c r="B137" s="41"/>
      <c r="C137" s="42"/>
      <c r="D137" s="22"/>
      <c r="E137" s="22"/>
      <c r="F137" s="22"/>
      <c r="G137" s="18" t="s">
        <v>402</v>
      </c>
      <c r="H137" s="16" t="s">
        <v>403</v>
      </c>
      <c r="I137" s="59">
        <f>+I138</f>
        <v>0</v>
      </c>
      <c r="J137" s="59">
        <f t="shared" ref="J137:K137" si="60">+J138</f>
        <v>0</v>
      </c>
      <c r="K137" s="63">
        <f t="shared" si="60"/>
        <v>0</v>
      </c>
    </row>
    <row r="138" spans="2:11" x14ac:dyDescent="0.25">
      <c r="B138" s="41"/>
      <c r="C138" s="42"/>
      <c r="D138" s="22"/>
      <c r="E138" s="22"/>
      <c r="F138" s="22"/>
      <c r="G138" s="23" t="s">
        <v>404</v>
      </c>
      <c r="H138" s="21" t="s">
        <v>403</v>
      </c>
      <c r="I138" s="60">
        <v>0</v>
      </c>
      <c r="J138" s="60">
        <v>0</v>
      </c>
      <c r="K138" s="64">
        <f>+I138-J138</f>
        <v>0</v>
      </c>
    </row>
    <row r="139" spans="2:11" x14ac:dyDescent="0.25">
      <c r="B139" s="41"/>
      <c r="C139" s="42"/>
      <c r="D139" s="22"/>
      <c r="E139" s="22"/>
      <c r="F139" s="22"/>
      <c r="G139" s="42"/>
      <c r="I139" s="22"/>
      <c r="J139" s="22"/>
      <c r="K139" s="24"/>
    </row>
    <row r="140" spans="2:11" x14ac:dyDescent="0.25">
      <c r="B140" s="41"/>
      <c r="C140" s="42"/>
      <c r="D140" s="22"/>
      <c r="E140" s="22"/>
      <c r="F140" s="22"/>
      <c r="G140" s="42"/>
      <c r="H140" s="44" t="s">
        <v>405</v>
      </c>
      <c r="I140" s="32">
        <f>+I102</f>
        <v>259787398.68000001</v>
      </c>
      <c r="J140" s="32">
        <f>+J102</f>
        <v>258675316.14999998</v>
      </c>
      <c r="K140" s="38">
        <f>+K102</f>
        <v>1112082.5299999993</v>
      </c>
    </row>
    <row r="141" spans="2:11" ht="6.75" customHeight="1" x14ac:dyDescent="0.25">
      <c r="B141" s="41"/>
      <c r="C141" s="42"/>
      <c r="D141" s="22"/>
      <c r="E141" s="22"/>
      <c r="F141" s="22"/>
      <c r="G141" s="42"/>
      <c r="I141" s="45"/>
      <c r="J141" s="45"/>
      <c r="K141" s="46"/>
    </row>
    <row r="142" spans="2:11" ht="6.75" customHeight="1" thickBot="1" x14ac:dyDescent="0.3">
      <c r="B142" s="41"/>
      <c r="C142" s="42"/>
      <c r="D142" s="22"/>
      <c r="E142" s="22"/>
      <c r="F142" s="22"/>
      <c r="G142" s="42"/>
      <c r="I142" s="22"/>
      <c r="J142" s="22"/>
      <c r="K142" s="24"/>
    </row>
    <row r="143" spans="2:11" ht="16.5" thickTop="1" thickBot="1" x14ac:dyDescent="0.3">
      <c r="B143" s="47"/>
      <c r="C143" s="48" t="s">
        <v>406</v>
      </c>
      <c r="D143" s="49">
        <f>+D57+D129</f>
        <v>296822941.60000002</v>
      </c>
      <c r="E143" s="49">
        <f>+E57+E129</f>
        <v>297352786.05000001</v>
      </c>
      <c r="F143" s="49">
        <f>+D143-E143</f>
        <v>-529844.44999998808</v>
      </c>
      <c r="G143" s="50"/>
      <c r="H143" s="51" t="s">
        <v>407</v>
      </c>
      <c r="I143" s="49">
        <f>+I100+I140</f>
        <v>296822941.60000002</v>
      </c>
      <c r="J143" s="49">
        <f>+J100+J140</f>
        <v>297352786.04999995</v>
      </c>
      <c r="K143" s="52">
        <f>+I143-J143</f>
        <v>-529844.44999992847</v>
      </c>
    </row>
    <row r="144" spans="2:11" ht="15.75" thickTop="1" x14ac:dyDescent="0.25">
      <c r="B144" s="53"/>
      <c r="C144" s="54"/>
      <c r="D144" s="55"/>
      <c r="E144" s="55"/>
      <c r="F144" s="55"/>
      <c r="G144" s="53"/>
      <c r="H144" s="54"/>
      <c r="I144" s="55"/>
      <c r="J144" s="55"/>
      <c r="K144" s="55"/>
    </row>
    <row r="145" spans="2:11" x14ac:dyDescent="0.25">
      <c r="B145" s="53"/>
      <c r="C145" s="54"/>
      <c r="D145" s="55"/>
      <c r="E145" s="55"/>
      <c r="F145" s="55"/>
      <c r="G145" s="53"/>
      <c r="H145" s="54"/>
      <c r="I145" s="55"/>
      <c r="J145" s="55"/>
      <c r="K145" s="55"/>
    </row>
    <row r="146" spans="2:11" x14ac:dyDescent="0.25">
      <c r="B146" s="53"/>
      <c r="C146" s="54"/>
      <c r="D146" s="55"/>
      <c r="E146" s="55"/>
      <c r="F146" s="55"/>
      <c r="G146" s="53"/>
      <c r="H146" s="54"/>
      <c r="I146" s="55"/>
      <c r="J146" s="55"/>
      <c r="K146" s="55"/>
    </row>
    <row r="147" spans="2:11" x14ac:dyDescent="0.25">
      <c r="B147" s="53"/>
      <c r="C147" s="53"/>
      <c r="D147" s="53"/>
      <c r="E147" s="53"/>
      <c r="F147" s="53"/>
      <c r="G147" s="53"/>
      <c r="H147" s="53"/>
      <c r="I147" s="53"/>
      <c r="J147" s="53"/>
      <c r="K147" s="53"/>
    </row>
    <row r="148" spans="2:11" x14ac:dyDescent="0.25">
      <c r="B148" s="56" t="s">
        <v>8</v>
      </c>
      <c r="C148" s="53"/>
      <c r="D148" s="53"/>
      <c r="E148" s="53"/>
      <c r="F148" s="53"/>
      <c r="G148" s="53"/>
      <c r="H148" s="53"/>
      <c r="I148" s="53"/>
      <c r="J148" s="53"/>
      <c r="K148" s="53"/>
    </row>
    <row r="149" spans="2:11" x14ac:dyDescent="0.25">
      <c r="B149" s="57" t="s">
        <v>408</v>
      </c>
      <c r="C149" s="58"/>
      <c r="D149" s="53"/>
      <c r="E149" s="53"/>
      <c r="F149" s="53"/>
      <c r="G149" s="53"/>
      <c r="H149" s="53"/>
      <c r="I149" s="53"/>
      <c r="J149" s="53"/>
      <c r="K149" s="53"/>
    </row>
    <row r="150" spans="2:11" x14ac:dyDescent="0.25">
      <c r="B150" s="57"/>
      <c r="C150" s="58"/>
      <c r="D150" s="53"/>
      <c r="E150" s="53"/>
      <c r="F150" s="53"/>
      <c r="G150" s="53"/>
      <c r="H150" s="53"/>
      <c r="I150" s="53"/>
      <c r="J150" s="53"/>
      <c r="K150" s="53"/>
    </row>
    <row r="151" spans="2:11" x14ac:dyDescent="0.25">
      <c r="B151" s="57"/>
      <c r="C151" s="58"/>
      <c r="D151" s="53"/>
      <c r="E151" s="53"/>
      <c r="F151" s="53"/>
      <c r="G151" s="53"/>
      <c r="H151" s="53"/>
      <c r="I151" s="53"/>
      <c r="J151" s="53"/>
      <c r="K151" s="53"/>
    </row>
    <row r="152" spans="2:11" x14ac:dyDescent="0.25">
      <c r="B152" s="57"/>
      <c r="C152" s="57"/>
      <c r="D152" s="53"/>
      <c r="E152" s="53"/>
      <c r="F152" s="53"/>
      <c r="G152" s="53"/>
      <c r="H152" s="53"/>
      <c r="I152" s="53"/>
      <c r="J152" s="53"/>
      <c r="K152" s="53"/>
    </row>
    <row r="153" spans="2:11" x14ac:dyDescent="0.25">
      <c r="B153" s="53"/>
      <c r="C153" s="53"/>
      <c r="D153" s="53"/>
      <c r="E153" s="53"/>
      <c r="F153" s="53"/>
      <c r="G153" s="53"/>
      <c r="H153" s="53"/>
      <c r="I153" s="53"/>
      <c r="J153" s="53"/>
      <c r="K153" s="53"/>
    </row>
    <row r="154" spans="2:11" x14ac:dyDescent="0.25">
      <c r="B154" s="53"/>
      <c r="C154" s="53"/>
      <c r="D154" s="53"/>
      <c r="E154" s="53"/>
      <c r="F154" s="53"/>
      <c r="G154" s="53"/>
      <c r="H154" s="53"/>
      <c r="I154" s="53"/>
      <c r="J154" s="53"/>
      <c r="K154" s="53"/>
    </row>
    <row r="155" spans="2:11" x14ac:dyDescent="0.25">
      <c r="B155" s="53"/>
      <c r="C155" s="53"/>
      <c r="D155" s="53"/>
      <c r="E155" s="53"/>
      <c r="F155" s="53"/>
      <c r="G155" s="53"/>
      <c r="H155" s="53"/>
      <c r="I155" s="53"/>
      <c r="J155" s="53"/>
      <c r="K155" s="53"/>
    </row>
    <row r="156" spans="2:11" x14ac:dyDescent="0.25">
      <c r="B156" s="53"/>
      <c r="C156" s="53"/>
      <c r="D156" s="53"/>
      <c r="E156" s="53"/>
      <c r="F156" s="53"/>
      <c r="G156" s="53"/>
      <c r="H156" s="53"/>
      <c r="I156" s="53"/>
      <c r="J156" s="53"/>
      <c r="K156" s="53"/>
    </row>
    <row r="157" spans="2:11" x14ac:dyDescent="0.25">
      <c r="B157" s="53"/>
      <c r="C157" s="53"/>
      <c r="D157" s="53"/>
      <c r="E157" s="53"/>
      <c r="F157" s="53"/>
      <c r="G157" s="53"/>
      <c r="H157" s="53"/>
      <c r="I157" s="53"/>
      <c r="J157" s="53"/>
      <c r="K157" s="53"/>
    </row>
    <row r="158" spans="2:11" x14ac:dyDescent="0.25">
      <c r="B158" s="53"/>
      <c r="C158" s="53"/>
      <c r="D158" s="53"/>
      <c r="E158" s="53"/>
      <c r="F158" s="53"/>
      <c r="G158" s="53"/>
      <c r="H158" s="53"/>
      <c r="I158" s="53"/>
      <c r="J158" s="53"/>
      <c r="K158" s="53"/>
    </row>
    <row r="159" spans="2:11" x14ac:dyDescent="0.25">
      <c r="B159" s="53"/>
      <c r="C159" s="53"/>
      <c r="D159" s="53"/>
      <c r="E159" s="53"/>
      <c r="F159" s="53"/>
      <c r="G159" s="53"/>
      <c r="H159" s="53"/>
      <c r="I159" s="53"/>
      <c r="J159" s="53"/>
      <c r="K159" s="53"/>
    </row>
    <row r="160" spans="2:11" x14ac:dyDescent="0.25">
      <c r="B160" s="53"/>
      <c r="C160" s="53"/>
      <c r="D160" s="53"/>
      <c r="E160" s="53"/>
      <c r="F160" s="53"/>
      <c r="G160" s="53"/>
      <c r="H160" s="53"/>
      <c r="I160" s="53"/>
      <c r="J160" s="53"/>
      <c r="K160" s="53"/>
    </row>
    <row r="161" spans="2:11" x14ac:dyDescent="0.25">
      <c r="B161" s="53"/>
      <c r="C161" s="53"/>
      <c r="D161" s="53"/>
      <c r="E161" s="53"/>
      <c r="F161" s="53"/>
      <c r="G161" s="53"/>
      <c r="H161" s="53"/>
      <c r="I161" s="53"/>
      <c r="J161" s="53"/>
      <c r="K161" s="53"/>
    </row>
    <row r="162" spans="2:11" x14ac:dyDescent="0.25">
      <c r="B162" s="53"/>
      <c r="C162" s="53"/>
      <c r="D162" s="53"/>
      <c r="E162" s="53"/>
      <c r="F162" s="53"/>
      <c r="G162" s="53"/>
      <c r="H162" s="53"/>
      <c r="I162" s="53"/>
      <c r="J162" s="53"/>
      <c r="K162" s="53"/>
    </row>
    <row r="163" spans="2:11" x14ac:dyDescent="0.25">
      <c r="B163" s="53"/>
      <c r="C163" s="53"/>
      <c r="D163" s="53"/>
      <c r="E163" s="53"/>
      <c r="F163" s="53"/>
      <c r="G163" s="53"/>
      <c r="H163" s="53"/>
      <c r="I163" s="53"/>
      <c r="J163" s="53"/>
      <c r="K163" s="53"/>
    </row>
    <row r="164" spans="2:11" x14ac:dyDescent="0.25">
      <c r="B164" s="53"/>
      <c r="C164" s="53"/>
      <c r="D164" s="53"/>
      <c r="E164" s="53"/>
      <c r="F164" s="53"/>
      <c r="G164" s="53"/>
      <c r="H164" s="53"/>
      <c r="I164" s="53"/>
      <c r="J164" s="53"/>
      <c r="K164" s="53"/>
    </row>
  </sheetData>
  <mergeCells count="11">
    <mergeCell ref="K6:K7"/>
    <mergeCell ref="B2:K2"/>
    <mergeCell ref="C3:E3"/>
    <mergeCell ref="F3:G3"/>
    <mergeCell ref="B6:B7"/>
    <mergeCell ref="C6:C7"/>
    <mergeCell ref="D6:E6"/>
    <mergeCell ref="F6:F7"/>
    <mergeCell ref="G6:G7"/>
    <mergeCell ref="H6:H7"/>
    <mergeCell ref="I6:J6"/>
  </mergeCells>
  <pageMargins left="0.31496062992125984" right="0.31496062992125984" top="0.55118110236220474" bottom="0.55118110236220474" header="0.31496062992125984" footer="0.31496062992125984"/>
  <pageSetup scale="6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2023-03-08T16:54:33Z</cp:lastPrinted>
  <dcterms:created xsi:type="dcterms:W3CDTF">2018-03-07T05:27:47Z</dcterms:created>
  <dcterms:modified xsi:type="dcterms:W3CDTF">2023-03-14T22:36:24Z</dcterms:modified>
</cp:coreProperties>
</file>